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160" windowWidth="19260" windowHeight="12820" activeTab="0"/>
  </bookViews>
  <sheets>
    <sheet name="Normal_Normal.xls" sheetId="1" r:id="rId1"/>
  </sheets>
  <definedNames/>
  <calcPr fullCalcOnLoad="1"/>
</workbook>
</file>

<file path=xl/sharedStrings.xml><?xml version="1.0" encoding="utf-8"?>
<sst xmlns="http://schemas.openxmlformats.org/spreadsheetml/2006/main" count="22" uniqueCount="20">
  <si>
    <t>t / s</t>
  </si>
  <si>
    <t>x1</t>
  </si>
  <si>
    <t>y1</t>
  </si>
  <si>
    <t>x2</t>
  </si>
  <si>
    <t>y2</t>
  </si>
  <si>
    <t>dx1</t>
  </si>
  <si>
    <t>dy1</t>
  </si>
  <si>
    <t>dx2</t>
  </si>
  <si>
    <t>dy2</t>
  </si>
  <si>
    <t>phi2' / rad</t>
  </si>
  <si>
    <t>o1 / 1/s</t>
  </si>
  <si>
    <t>o2 / 1/s</t>
  </si>
  <si>
    <t>phi2 / rad</t>
  </si>
  <si>
    <t>phi1' / rad</t>
  </si>
  <si>
    <t>phi1 / rad</t>
  </si>
  <si>
    <t>phi1</t>
  </si>
  <si>
    <t>phi2</t>
  </si>
  <si>
    <t>Rotational Collision Experiment 11</t>
  </si>
  <si>
    <t>Rotational collision: upper wheel is thinner</t>
  </si>
  <si>
    <t>Origin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</si>
</sst>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6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9"/>
      <name val="Helv"/>
      <family val="0"/>
    </font>
    <font>
      <b/>
      <sz val="10"/>
      <name val="Helv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'Normal_Normal.xls'!$N$7</c:f>
              <c:strCache>
                <c:ptCount val="1"/>
                <c:pt idx="0">
                  <c:v>phi1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'Normal_Normal.xls'!$A$8:$A$84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'Normal_Normal.xls'!$N$8:$N$84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'Normal_Normal.xls'!$O$7</c:f>
              <c:strCache>
                <c:ptCount val="1"/>
                <c:pt idx="0">
                  <c:v>phi2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'Normal_Normal.xls'!$A$8:$A$84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'Normal_Normal.xls'!$O$8:$O$84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axId val="28545603"/>
        <c:axId val="55583836"/>
      </c:scatterChart>
      <c:valAx>
        <c:axId val="28545603"/>
        <c:scaling>
          <c:orientation val="minMax"/>
          <c:max val="6.5"/>
          <c:min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55583836"/>
        <c:crosses val="autoZero"/>
        <c:crossBetween val="midCat"/>
        <c:dispUnits/>
      </c:valAx>
      <c:valAx>
        <c:axId val="555838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8545603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'Normal_Normal.xls'!$R$7</c:f>
              <c:strCache>
                <c:ptCount val="1"/>
                <c:pt idx="0">
                  <c:v>o1 / 1/s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'Normal_Normal.xls'!$A$8:$A$84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'Normal_Normal.xls'!$R$8:$R$84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'Normal_Normal.xls'!$S$7</c:f>
              <c:strCache>
                <c:ptCount val="1"/>
                <c:pt idx="0">
                  <c:v>o2 / 1/s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'Normal_Normal.xls'!$A$8:$A$84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xVal>
          <c:yVal>
            <c:numRef>
              <c:f>'Normal_Normal.xls'!$S$8:$S$84</c:f>
              <c:numCache>
                <c:ptCount val="7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</c:numCache>
            </c:numRef>
          </c:yVal>
          <c:smooth val="0"/>
        </c:ser>
        <c:axId val="30492477"/>
        <c:axId val="5996838"/>
      </c:scatterChart>
      <c:valAx>
        <c:axId val="30492477"/>
        <c:scaling>
          <c:orientation val="minMax"/>
          <c:max val="5"/>
          <c:min val="3"/>
        </c:scaling>
        <c:axPos val="b"/>
        <c:delete val="0"/>
        <c:numFmt formatCode="General" sourceLinked="1"/>
        <c:majorTickMark val="out"/>
        <c:minorTickMark val="none"/>
        <c:tickLblPos val="nextTo"/>
        <c:crossAx val="5996838"/>
        <c:crosses val="autoZero"/>
        <c:crossBetween val="midCat"/>
        <c:dispUnits/>
      </c:valAx>
      <c:valAx>
        <c:axId val="599683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9247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666750</xdr:colOff>
      <xdr:row>8</xdr:row>
      <xdr:rowOff>0</xdr:rowOff>
    </xdr:from>
    <xdr:to>
      <xdr:col>28</xdr:col>
      <xdr:colOff>228600</xdr:colOff>
      <xdr:row>31</xdr:row>
      <xdr:rowOff>38100</xdr:rowOff>
    </xdr:to>
    <xdr:graphicFrame>
      <xdr:nvGraphicFramePr>
        <xdr:cNvPr id="1" name="Chart 3"/>
        <xdr:cNvGraphicFramePr/>
      </xdr:nvGraphicFramePr>
      <xdr:xfrm>
        <a:off x="12068175" y="1257300"/>
        <a:ext cx="7086600" cy="3762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685800</xdr:colOff>
      <xdr:row>32</xdr:row>
      <xdr:rowOff>0</xdr:rowOff>
    </xdr:from>
    <xdr:to>
      <xdr:col>28</xdr:col>
      <xdr:colOff>257175</xdr:colOff>
      <xdr:row>55</xdr:row>
      <xdr:rowOff>38100</xdr:rowOff>
    </xdr:to>
    <xdr:graphicFrame>
      <xdr:nvGraphicFramePr>
        <xdr:cNvPr id="2" name="Chart 4"/>
        <xdr:cNvGraphicFramePr/>
      </xdr:nvGraphicFramePr>
      <xdr:xfrm>
        <a:off x="12087225" y="5143500"/>
        <a:ext cx="70961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90"/>
  <sheetViews>
    <sheetView tabSelected="1" workbookViewId="0" topLeftCell="A1">
      <selection activeCell="A1" sqref="A1"/>
    </sheetView>
  </sheetViews>
  <sheetFormatPr defaultColWidth="11.00390625" defaultRowHeight="12"/>
  <cols>
    <col min="1" max="9" width="7.875" style="1" customWidth="1"/>
    <col min="10" max="19" width="7.875" style="4" customWidth="1"/>
    <col min="20" max="21" width="10.875" style="1" customWidth="1"/>
  </cols>
  <sheetData>
    <row r="2" spans="1:9" ht="12.75">
      <c r="A2" s="2" t="s">
        <v>17</v>
      </c>
      <c r="F2"/>
      <c r="G2"/>
      <c r="H2"/>
      <c r="I2"/>
    </row>
    <row r="3" ht="12.75">
      <c r="A3" s="1" t="s">
        <v>18</v>
      </c>
    </row>
    <row r="5" spans="1:3" ht="12.75">
      <c r="A5" s="1" t="s">
        <v>19</v>
      </c>
      <c r="B5">
        <v>295</v>
      </c>
      <c r="C5">
        <v>227</v>
      </c>
    </row>
    <row r="7" spans="1:19" ht="12.75">
      <c r="A7" s="3" t="s">
        <v>0</v>
      </c>
      <c r="B7" s="3" t="s">
        <v>1</v>
      </c>
      <c r="C7" s="3" t="s">
        <v>2</v>
      </c>
      <c r="D7" s="3" t="s">
        <v>3</v>
      </c>
      <c r="E7" s="3" t="s">
        <v>4</v>
      </c>
      <c r="F7" s="3" t="s">
        <v>5</v>
      </c>
      <c r="G7" s="3" t="s">
        <v>6</v>
      </c>
      <c r="H7" s="3" t="s">
        <v>7</v>
      </c>
      <c r="I7" s="3" t="s">
        <v>8</v>
      </c>
      <c r="J7" s="5" t="s">
        <v>14</v>
      </c>
      <c r="K7" s="5" t="s">
        <v>12</v>
      </c>
      <c r="L7" s="5" t="s">
        <v>13</v>
      </c>
      <c r="M7" s="5" t="s">
        <v>9</v>
      </c>
      <c r="N7" s="5" t="s">
        <v>15</v>
      </c>
      <c r="O7" s="5" t="s">
        <v>16</v>
      </c>
      <c r="P7" s="5" t="s">
        <v>10</v>
      </c>
      <c r="Q7" s="5" t="s">
        <v>11</v>
      </c>
      <c r="R7" s="5" t="s">
        <v>10</v>
      </c>
      <c r="S7" s="5" t="s">
        <v>11</v>
      </c>
    </row>
    <row r="9" ht="12.75">
      <c r="A9" s="1">
        <v>3</v>
      </c>
    </row>
    <row r="10" spans="1:13" ht="12.75">
      <c r="A10" s="1">
        <v>3.04</v>
      </c>
      <c r="B10" s="1">
        <v>438</v>
      </c>
      <c r="C10" s="1">
        <v>147</v>
      </c>
      <c r="D10" s="1">
        <v>346</v>
      </c>
      <c r="E10" s="1">
        <v>71</v>
      </c>
      <c r="F10" s="1">
        <f aca="true" t="shared" si="0" ref="F10:F41">B10-B$5</f>
        <v>143</v>
      </c>
      <c r="G10" s="1">
        <f aca="true" t="shared" si="1" ref="G10:G41">C10-C$5</f>
        <v>-80</v>
      </c>
      <c r="H10" s="1">
        <f aca="true" t="shared" si="2" ref="H10:H41">D10-B$5</f>
        <v>51</v>
      </c>
      <c r="I10" s="1">
        <f aca="true" t="shared" si="3" ref="I10:I41">E10-C$5</f>
        <v>-156</v>
      </c>
      <c r="J10" s="4">
        <f>ATAN2(G10,F10)</f>
        <v>2.080858663646917</v>
      </c>
      <c r="K10" s="4">
        <f>ATAN2(I10,H10)</f>
        <v>2.825622381636813</v>
      </c>
      <c r="L10" s="4">
        <f>J10</f>
        <v>2.080858663646917</v>
      </c>
      <c r="M10" s="4">
        <f aca="true" t="shared" si="4" ref="M10:M17">K10</f>
        <v>2.825622381636813</v>
      </c>
    </row>
    <row r="11" spans="1:15" ht="12.75">
      <c r="A11" s="1">
        <v>3.08</v>
      </c>
      <c r="B11" s="1">
        <v>437</v>
      </c>
      <c r="C11" s="1">
        <v>147</v>
      </c>
      <c r="D11" s="1">
        <v>346</v>
      </c>
      <c r="E11" s="1">
        <v>70</v>
      </c>
      <c r="F11" s="1">
        <f t="shared" si="0"/>
        <v>142</v>
      </c>
      <c r="G11" s="1">
        <f t="shared" si="1"/>
        <v>-80</v>
      </c>
      <c r="H11" s="1">
        <f t="shared" si="2"/>
        <v>51</v>
      </c>
      <c r="I11" s="1">
        <f t="shared" si="3"/>
        <v>-157</v>
      </c>
      <c r="J11" s="4">
        <f aca="true" t="shared" si="5" ref="J11:J74">ATAN2(G11,F11)</f>
        <v>2.083854236203935</v>
      </c>
      <c r="K11" s="4">
        <f aca="true" t="shared" si="6" ref="K11:K74">ATAN2(I11,H11)</f>
        <v>2.82750478446269</v>
      </c>
      <c r="L11" s="4">
        <f aca="true" t="shared" si="7" ref="L11:L28">J11</f>
        <v>2.083854236203935</v>
      </c>
      <c r="M11" s="4">
        <f t="shared" si="4"/>
        <v>2.82750478446269</v>
      </c>
      <c r="N11" s="4">
        <f>(L10+L11+L12)/3</f>
        <v>2.083627257966112</v>
      </c>
      <c r="O11" s="4">
        <f>(M10+M11+M12)/3</f>
        <v>2.824323088430885</v>
      </c>
    </row>
    <row r="12" spans="1:17" ht="12.75">
      <c r="A12" s="1">
        <v>3.12</v>
      </c>
      <c r="B12" s="1">
        <v>438</v>
      </c>
      <c r="C12" s="1">
        <v>146</v>
      </c>
      <c r="D12" s="1">
        <v>347</v>
      </c>
      <c r="E12" s="1">
        <v>71</v>
      </c>
      <c r="F12" s="1">
        <f t="shared" si="0"/>
        <v>143</v>
      </c>
      <c r="G12" s="1">
        <f t="shared" si="1"/>
        <v>-81</v>
      </c>
      <c r="H12" s="1">
        <f t="shared" si="2"/>
        <v>52</v>
      </c>
      <c r="I12" s="1">
        <f t="shared" si="3"/>
        <v>-156</v>
      </c>
      <c r="J12" s="4">
        <f t="shared" si="5"/>
        <v>2.086168874047484</v>
      </c>
      <c r="K12" s="4">
        <f t="shared" si="6"/>
        <v>2.819842099193151</v>
      </c>
      <c r="L12" s="4">
        <f t="shared" si="7"/>
        <v>2.086168874047484</v>
      </c>
      <c r="M12" s="4">
        <f t="shared" si="4"/>
        <v>2.819842099193151</v>
      </c>
      <c r="N12" s="4">
        <f aca="true" t="shared" si="8" ref="N12:N75">(L11+L12+L13)/3</f>
        <v>2.083627257966112</v>
      </c>
      <c r="O12" s="4">
        <f aca="true" t="shared" si="9" ref="O12:O75">(M11+M12+M13)/3</f>
        <v>2.8223963276163304</v>
      </c>
      <c r="P12" s="4">
        <f>(N13-N11)/0.08</f>
        <v>-0.1023064272487273</v>
      </c>
      <c r="Q12" s="4">
        <f>(O13-O11)/0.08</f>
        <v>-3.364796662408409E-05</v>
      </c>
    </row>
    <row r="13" spans="1:19" ht="12.75">
      <c r="A13" s="1">
        <v>3.16</v>
      </c>
      <c r="B13" s="1">
        <v>438</v>
      </c>
      <c r="C13" s="1">
        <v>147</v>
      </c>
      <c r="D13" s="1">
        <v>347</v>
      </c>
      <c r="E13" s="1">
        <v>71</v>
      </c>
      <c r="F13" s="1">
        <f t="shared" si="0"/>
        <v>143</v>
      </c>
      <c r="G13" s="1">
        <f t="shared" si="1"/>
        <v>-80</v>
      </c>
      <c r="H13" s="1">
        <f t="shared" si="2"/>
        <v>52</v>
      </c>
      <c r="I13" s="1">
        <f t="shared" si="3"/>
        <v>-156</v>
      </c>
      <c r="J13" s="4">
        <f t="shared" si="5"/>
        <v>2.080858663646917</v>
      </c>
      <c r="K13" s="4">
        <f t="shared" si="6"/>
        <v>2.819842099193151</v>
      </c>
      <c r="L13" s="4">
        <f t="shared" si="7"/>
        <v>2.080858663646917</v>
      </c>
      <c r="M13" s="4">
        <f t="shared" si="4"/>
        <v>2.819842099193151</v>
      </c>
      <c r="N13" s="4">
        <f t="shared" si="8"/>
        <v>2.0754427437862137</v>
      </c>
      <c r="O13" s="4">
        <f t="shared" si="9"/>
        <v>2.824320396593555</v>
      </c>
      <c r="P13" s="4">
        <f aca="true" t="shared" si="10" ref="P13:P76">(N14-N12)/0.08</f>
        <v>-0.7069580131469022</v>
      </c>
      <c r="Q13" s="4">
        <f aca="true" t="shared" si="11" ref="Q13:Q76">(O14-O12)/0.08</f>
        <v>0.2821182978436698</v>
      </c>
      <c r="R13" s="4">
        <f>(P11+P12+P13+P14+P15)/5</f>
        <v>-1.2753761238867898</v>
      </c>
      <c r="S13" s="4">
        <f>(Q11+Q12+Q13+Q14+Q15)/5</f>
        <v>0.6294037343137016</v>
      </c>
    </row>
    <row r="14" spans="1:19" ht="12.75">
      <c r="A14" s="1">
        <v>3.2</v>
      </c>
      <c r="B14" s="1">
        <v>438</v>
      </c>
      <c r="C14" s="1">
        <v>151</v>
      </c>
      <c r="D14" s="1">
        <v>345</v>
      </c>
      <c r="E14" s="1">
        <v>70</v>
      </c>
      <c r="F14" s="1">
        <f t="shared" si="0"/>
        <v>143</v>
      </c>
      <c r="G14" s="1">
        <f t="shared" si="1"/>
        <v>-76</v>
      </c>
      <c r="H14" s="1">
        <f t="shared" si="2"/>
        <v>50</v>
      </c>
      <c r="I14" s="1">
        <f t="shared" si="3"/>
        <v>-157</v>
      </c>
      <c r="J14" s="4">
        <f t="shared" si="5"/>
        <v>2.05930069366424</v>
      </c>
      <c r="K14" s="4">
        <f t="shared" si="6"/>
        <v>2.8332769913943645</v>
      </c>
      <c r="L14" s="4">
        <f t="shared" si="7"/>
        <v>2.05930069366424</v>
      </c>
      <c r="M14" s="4">
        <f t="shared" si="4"/>
        <v>2.8332769913943645</v>
      </c>
      <c r="N14" s="4">
        <f t="shared" si="8"/>
        <v>2.0270706169143597</v>
      </c>
      <c r="O14" s="4">
        <f t="shared" si="9"/>
        <v>2.844965791443824</v>
      </c>
      <c r="P14" s="4">
        <f t="shared" si="10"/>
        <v>-1.8772371151575178</v>
      </c>
      <c r="Q14" s="4">
        <f t="shared" si="11"/>
        <v>0.9568229366407388</v>
      </c>
      <c r="R14" s="4">
        <f aca="true" t="shared" si="12" ref="R14:R77">(P12+P13+P14+P15+P16)/5</f>
        <v>-2.3893485190313366</v>
      </c>
      <c r="S14" s="4">
        <f aca="true" t="shared" si="13" ref="S14:S77">(Q12+Q13+Q14+Q15+Q16)/5</f>
        <v>1.189527773823984</v>
      </c>
    </row>
    <row r="15" spans="1:19" ht="12.75">
      <c r="A15" s="1">
        <v>3.24</v>
      </c>
      <c r="B15" s="1">
        <v>447</v>
      </c>
      <c r="C15" s="1">
        <v>168</v>
      </c>
      <c r="D15" s="1">
        <v>337</v>
      </c>
      <c r="E15" s="1">
        <v>69</v>
      </c>
      <c r="F15" s="1">
        <f t="shared" si="0"/>
        <v>152</v>
      </c>
      <c r="G15" s="1">
        <f t="shared" si="1"/>
        <v>-59</v>
      </c>
      <c r="H15" s="1">
        <f t="shared" si="2"/>
        <v>42</v>
      </c>
      <c r="I15" s="1">
        <f t="shared" si="3"/>
        <v>-158</v>
      </c>
      <c r="J15" s="4">
        <f t="shared" si="5"/>
        <v>1.9410524934319222</v>
      </c>
      <c r="K15" s="4">
        <f t="shared" si="6"/>
        <v>2.881778283743955</v>
      </c>
      <c r="L15" s="4">
        <f t="shared" si="7"/>
        <v>1.9410524934319222</v>
      </c>
      <c r="M15" s="4">
        <f t="shared" si="4"/>
        <v>2.881778283743955</v>
      </c>
      <c r="N15" s="4">
        <f t="shared" si="8"/>
        <v>1.9252637745736123</v>
      </c>
      <c r="O15" s="4">
        <f t="shared" si="9"/>
        <v>2.900866231524814</v>
      </c>
      <c r="P15" s="4">
        <f t="shared" si="10"/>
        <v>-3.6903790638808025</v>
      </c>
      <c r="Q15" s="4">
        <f t="shared" si="11"/>
        <v>1.9081110850507232</v>
      </c>
      <c r="R15" s="4">
        <f t="shared" si="12"/>
        <v>-3.8353468075652515</v>
      </c>
      <c r="S15" s="4">
        <f t="shared" si="13"/>
        <v>1.8849108975697981</v>
      </c>
    </row>
    <row r="16" spans="1:19" ht="12.75">
      <c r="A16" s="1">
        <v>3.28</v>
      </c>
      <c r="B16" s="1">
        <v>454</v>
      </c>
      <c r="C16" s="1">
        <v>194</v>
      </c>
      <c r="D16" s="1">
        <v>320</v>
      </c>
      <c r="E16" s="1">
        <v>66</v>
      </c>
      <c r="F16" s="1">
        <f t="shared" si="0"/>
        <v>159</v>
      </c>
      <c r="G16" s="1">
        <f t="shared" si="1"/>
        <v>-33</v>
      </c>
      <c r="H16" s="1">
        <f t="shared" si="2"/>
        <v>25</v>
      </c>
      <c r="I16" s="1">
        <f t="shared" si="3"/>
        <v>-161</v>
      </c>
      <c r="J16" s="4">
        <f t="shared" si="5"/>
        <v>1.7754381366246745</v>
      </c>
      <c r="K16" s="4">
        <f t="shared" si="6"/>
        <v>2.9875434194361223</v>
      </c>
      <c r="L16" s="4">
        <f t="shared" si="7"/>
        <v>1.7754381366246745</v>
      </c>
      <c r="M16" s="4">
        <f t="shared" si="4"/>
        <v>2.9875434194361223</v>
      </c>
      <c r="N16" s="4">
        <f t="shared" si="8"/>
        <v>1.7318402918038955</v>
      </c>
      <c r="O16" s="4">
        <f t="shared" si="9"/>
        <v>2.997614678247882</v>
      </c>
      <c r="P16" s="4">
        <f t="shared" si="10"/>
        <v>-5.569861975722734</v>
      </c>
      <c r="Q16" s="4">
        <f t="shared" si="11"/>
        <v>2.800620197551412</v>
      </c>
      <c r="R16" s="4">
        <f t="shared" si="12"/>
        <v>-5.4364343964433415</v>
      </c>
      <c r="S16" s="4">
        <f t="shared" si="13"/>
        <v>2.6251063361090443</v>
      </c>
    </row>
    <row r="17" spans="1:19" ht="12.75">
      <c r="A17" s="1">
        <v>3.32</v>
      </c>
      <c r="B17" s="1">
        <v>458</v>
      </c>
      <c r="C17" s="1">
        <v>242</v>
      </c>
      <c r="D17" s="1">
        <v>298</v>
      </c>
      <c r="E17" s="1">
        <v>61</v>
      </c>
      <c r="F17" s="1">
        <f t="shared" si="0"/>
        <v>163</v>
      </c>
      <c r="G17" s="1">
        <f t="shared" si="1"/>
        <v>15</v>
      </c>
      <c r="H17" s="1">
        <f t="shared" si="2"/>
        <v>3</v>
      </c>
      <c r="I17" s="1">
        <f t="shared" si="3"/>
        <v>-166</v>
      </c>
      <c r="J17" s="4">
        <f t="shared" si="5"/>
        <v>1.4790302453550903</v>
      </c>
      <c r="K17" s="4">
        <f t="shared" si="6"/>
        <v>3.123522331563569</v>
      </c>
      <c r="L17" s="4">
        <f t="shared" si="7"/>
        <v>1.4790302453550903</v>
      </c>
      <c r="M17" s="4">
        <f t="shared" si="4"/>
        <v>3.123522331563569</v>
      </c>
      <c r="N17" s="4">
        <f t="shared" si="8"/>
        <v>1.4796748165157936</v>
      </c>
      <c r="O17" s="4">
        <f t="shared" si="9"/>
        <v>3.124915847328927</v>
      </c>
      <c r="P17" s="4">
        <f t="shared" si="10"/>
        <v>-7.3322978699183</v>
      </c>
      <c r="Q17" s="4">
        <f t="shared" si="11"/>
        <v>3.4768819707624465</v>
      </c>
      <c r="R17" s="4">
        <f t="shared" si="12"/>
        <v>-6.99752295708128</v>
      </c>
      <c r="S17" s="4">
        <f t="shared" si="13"/>
        <v>3.3486144893549223</v>
      </c>
    </row>
    <row r="18" spans="1:19" ht="12.75">
      <c r="A18" s="1">
        <v>3.36</v>
      </c>
      <c r="B18" s="1">
        <v>445</v>
      </c>
      <c r="C18" s="1">
        <v>288</v>
      </c>
      <c r="D18" s="1">
        <v>275</v>
      </c>
      <c r="E18" s="1">
        <v>64</v>
      </c>
      <c r="F18" s="1">
        <f t="shared" si="0"/>
        <v>150</v>
      </c>
      <c r="G18" s="1">
        <f t="shared" si="1"/>
        <v>61</v>
      </c>
      <c r="H18" s="1">
        <f t="shared" si="2"/>
        <v>-20</v>
      </c>
      <c r="I18" s="1">
        <f t="shared" si="3"/>
        <v>-163</v>
      </c>
      <c r="J18" s="4">
        <f t="shared" si="5"/>
        <v>1.1845560675676161</v>
      </c>
      <c r="K18" s="4">
        <f t="shared" si="6"/>
        <v>-3.0195035161924952</v>
      </c>
      <c r="L18" s="4">
        <f t="shared" si="7"/>
        <v>1.1845560675676161</v>
      </c>
      <c r="M18" s="4">
        <f>K18+2*PI()</f>
        <v>3.263681790987091</v>
      </c>
      <c r="N18" s="4">
        <f t="shared" si="8"/>
        <v>1.1452564622104315</v>
      </c>
      <c r="O18" s="4">
        <f t="shared" si="9"/>
        <v>3.2757652359088776</v>
      </c>
      <c r="P18" s="4">
        <f t="shared" si="10"/>
        <v>-8.712395957537353</v>
      </c>
      <c r="Q18" s="4">
        <f t="shared" si="11"/>
        <v>3.9830954905399008</v>
      </c>
      <c r="R18" s="4">
        <f t="shared" si="12"/>
        <v>-8.3170071941529</v>
      </c>
      <c r="S18" s="4">
        <f t="shared" si="13"/>
        <v>3.9740062586139997</v>
      </c>
    </row>
    <row r="19" spans="1:19" ht="12.75">
      <c r="A19" s="1">
        <v>3.4</v>
      </c>
      <c r="B19" s="1">
        <v>407</v>
      </c>
      <c r="C19" s="1">
        <v>342</v>
      </c>
      <c r="D19" s="1">
        <v>247</v>
      </c>
      <c r="E19" s="1">
        <v>71</v>
      </c>
      <c r="F19" s="1">
        <f t="shared" si="0"/>
        <v>112</v>
      </c>
      <c r="G19" s="1">
        <f t="shared" si="1"/>
        <v>115</v>
      </c>
      <c r="H19" s="1">
        <f t="shared" si="2"/>
        <v>-48</v>
      </c>
      <c r="I19" s="1">
        <f t="shared" si="3"/>
        <v>-156</v>
      </c>
      <c r="J19" s="4">
        <f t="shared" si="5"/>
        <v>0.7721830737085883</v>
      </c>
      <c r="K19" s="4">
        <f t="shared" si="6"/>
        <v>-2.843093722003614</v>
      </c>
      <c r="L19" s="4">
        <f t="shared" si="7"/>
        <v>0.7721830737085883</v>
      </c>
      <c r="M19" s="4">
        <f aca="true" t="shared" si="14" ref="M19:M52">K19+2*PI()</f>
        <v>3.4400915851759724</v>
      </c>
      <c r="N19" s="4">
        <f t="shared" si="8"/>
        <v>0.7826831399128052</v>
      </c>
      <c r="O19" s="4">
        <f t="shared" si="9"/>
        <v>3.443563486572119</v>
      </c>
      <c r="P19" s="4">
        <f t="shared" si="10"/>
        <v>-9.682679918347214</v>
      </c>
      <c r="Q19" s="4">
        <f t="shared" si="11"/>
        <v>4.5743637028701265</v>
      </c>
      <c r="R19" s="4">
        <f t="shared" si="12"/>
        <v>-9.290747638033672</v>
      </c>
      <c r="S19" s="4">
        <f t="shared" si="13"/>
        <v>4.423274125833385</v>
      </c>
    </row>
    <row r="20" spans="1:19" ht="12.75">
      <c r="A20" s="1">
        <v>3.44</v>
      </c>
      <c r="B20" s="1">
        <v>354</v>
      </c>
      <c r="C20" s="1">
        <v>370</v>
      </c>
      <c r="D20" s="1">
        <v>218</v>
      </c>
      <c r="E20" s="1">
        <v>81</v>
      </c>
      <c r="F20" s="1">
        <f t="shared" si="0"/>
        <v>59</v>
      </c>
      <c r="G20" s="1">
        <f t="shared" si="1"/>
        <v>143</v>
      </c>
      <c r="H20" s="1">
        <f t="shared" si="2"/>
        <v>-77</v>
      </c>
      <c r="I20" s="1">
        <f t="shared" si="3"/>
        <v>-146</v>
      </c>
      <c r="J20" s="4">
        <f t="shared" si="5"/>
        <v>0.39131027846221117</v>
      </c>
      <c r="K20" s="4">
        <f t="shared" si="6"/>
        <v>-2.6562682236262924</v>
      </c>
      <c r="L20" s="4">
        <f t="shared" si="7"/>
        <v>0.39131027846221117</v>
      </c>
      <c r="M20" s="4">
        <f t="shared" si="14"/>
        <v>3.626917083553294</v>
      </c>
      <c r="N20" s="4">
        <f t="shared" si="8"/>
        <v>0.3706420687426544</v>
      </c>
      <c r="O20" s="4">
        <f t="shared" si="9"/>
        <v>3.6417143321384877</v>
      </c>
      <c r="P20" s="4">
        <f t="shared" si="10"/>
        <v>-10.287800249238899</v>
      </c>
      <c r="Q20" s="4">
        <f t="shared" si="11"/>
        <v>5.035069931346114</v>
      </c>
      <c r="R20" s="4">
        <f t="shared" si="12"/>
        <v>-9.968343726968026</v>
      </c>
      <c r="S20" s="4">
        <f t="shared" si="13"/>
        <v>4.6776567367987925</v>
      </c>
    </row>
    <row r="21" spans="1:19" ht="12.75">
      <c r="A21" s="1">
        <v>3.48</v>
      </c>
      <c r="B21" s="1">
        <v>287</v>
      </c>
      <c r="C21" s="1">
        <v>382</v>
      </c>
      <c r="D21" s="1">
        <v>187</v>
      </c>
      <c r="E21" s="1">
        <v>103</v>
      </c>
      <c r="F21" s="1">
        <f t="shared" si="0"/>
        <v>-8</v>
      </c>
      <c r="G21" s="1">
        <f t="shared" si="1"/>
        <v>155</v>
      </c>
      <c r="H21" s="1">
        <f t="shared" si="2"/>
        <v>-108</v>
      </c>
      <c r="I21" s="1">
        <f t="shared" si="3"/>
        <v>-124</v>
      </c>
      <c r="J21" s="4">
        <f t="shared" si="5"/>
        <v>-0.051567145942836304</v>
      </c>
      <c r="K21" s="4">
        <f t="shared" si="6"/>
        <v>-2.425050979493389</v>
      </c>
      <c r="L21" s="4">
        <f t="shared" si="7"/>
        <v>-0.051567145942836304</v>
      </c>
      <c r="M21" s="4">
        <f t="shared" si="14"/>
        <v>3.858134327686197</v>
      </c>
      <c r="N21" s="4">
        <f t="shared" si="8"/>
        <v>-0.040340880026306626</v>
      </c>
      <c r="O21" s="4">
        <f t="shared" si="9"/>
        <v>3.8463690810798083</v>
      </c>
      <c r="P21" s="4">
        <f t="shared" si="10"/>
        <v>-10.438564195126595</v>
      </c>
      <c r="Q21" s="4">
        <f t="shared" si="11"/>
        <v>5.046959533648332</v>
      </c>
      <c r="R21" s="4">
        <f t="shared" si="12"/>
        <v>-10.32804766179448</v>
      </c>
      <c r="S21" s="4">
        <f t="shared" si="13"/>
        <v>4.876476649542253</v>
      </c>
    </row>
    <row r="22" spans="1:19" ht="12.75">
      <c r="A22" s="1">
        <v>3.52</v>
      </c>
      <c r="B22" s="1">
        <v>226</v>
      </c>
      <c r="C22" s="1">
        <v>366</v>
      </c>
      <c r="D22" s="1">
        <v>167</v>
      </c>
      <c r="E22" s="1">
        <v>128</v>
      </c>
      <c r="F22" s="1">
        <f t="shared" si="0"/>
        <v>-69</v>
      </c>
      <c r="G22" s="1">
        <f t="shared" si="1"/>
        <v>139</v>
      </c>
      <c r="H22" s="1">
        <f t="shared" si="2"/>
        <v>-128</v>
      </c>
      <c r="I22" s="1">
        <f t="shared" si="3"/>
        <v>-99</v>
      </c>
      <c r="J22" s="4">
        <f t="shared" si="5"/>
        <v>-0.46076577259829476</v>
      </c>
      <c r="K22" s="4">
        <f t="shared" si="6"/>
        <v>-2.2291294751796524</v>
      </c>
      <c r="L22" s="4">
        <f t="shared" si="7"/>
        <v>-0.46076577259829476</v>
      </c>
      <c r="M22" s="4">
        <f t="shared" si="14"/>
        <v>4.054055831999934</v>
      </c>
      <c r="N22" s="4">
        <f t="shared" si="8"/>
        <v>-0.4644430668674732</v>
      </c>
      <c r="O22" s="4">
        <f t="shared" si="9"/>
        <v>4.045471094830354</v>
      </c>
      <c r="P22" s="4">
        <f t="shared" si="10"/>
        <v>-10.720278314590075</v>
      </c>
      <c r="Q22" s="4">
        <f t="shared" si="11"/>
        <v>4.748795025589486</v>
      </c>
      <c r="R22" s="4">
        <f t="shared" si="12"/>
        <v>-10.51283915398506</v>
      </c>
      <c r="S22" s="4">
        <f t="shared" si="13"/>
        <v>5.037465812994951</v>
      </c>
    </row>
    <row r="23" spans="1:19" ht="12.75">
      <c r="A23" s="1">
        <v>3.56</v>
      </c>
      <c r="B23" s="1">
        <v>175</v>
      </c>
      <c r="C23" s="1">
        <v>326</v>
      </c>
      <c r="D23" s="1">
        <v>150</v>
      </c>
      <c r="E23" s="1">
        <v>150</v>
      </c>
      <c r="F23" s="1">
        <f t="shared" si="0"/>
        <v>-120</v>
      </c>
      <c r="G23" s="1">
        <f t="shared" si="1"/>
        <v>99</v>
      </c>
      <c r="H23" s="1">
        <f t="shared" si="2"/>
        <v>-145</v>
      </c>
      <c r="I23" s="1">
        <f t="shared" si="3"/>
        <v>-77</v>
      </c>
      <c r="J23" s="4">
        <f t="shared" si="5"/>
        <v>-0.8809962820612887</v>
      </c>
      <c r="K23" s="4">
        <f t="shared" si="6"/>
        <v>-2.0589621823746533</v>
      </c>
      <c r="L23" s="4">
        <f t="shared" si="7"/>
        <v>-0.8809962820612887</v>
      </c>
      <c r="M23" s="4">
        <f t="shared" si="14"/>
        <v>4.224223124804933</v>
      </c>
      <c r="N23" s="4">
        <f t="shared" si="8"/>
        <v>-0.8979631451935127</v>
      </c>
      <c r="O23" s="4">
        <f t="shared" si="9"/>
        <v>4.226272683126967</v>
      </c>
      <c r="P23" s="4">
        <f t="shared" si="10"/>
        <v>-10.510915631669615</v>
      </c>
      <c r="Q23" s="4">
        <f t="shared" si="11"/>
        <v>4.97719505425721</v>
      </c>
      <c r="R23" s="4">
        <f t="shared" si="12"/>
        <v>-10.592077748491322</v>
      </c>
      <c r="S23" s="4">
        <f t="shared" si="13"/>
        <v>5.054669979654013</v>
      </c>
    </row>
    <row r="24" spans="1:19" ht="12.75">
      <c r="A24" s="1">
        <v>3.6</v>
      </c>
      <c r="B24" s="1">
        <v>142</v>
      </c>
      <c r="C24" s="1">
        <v>261</v>
      </c>
      <c r="D24" s="1">
        <v>143</v>
      </c>
      <c r="E24" s="1">
        <v>178</v>
      </c>
      <c r="F24" s="1">
        <f t="shared" si="0"/>
        <v>-153</v>
      </c>
      <c r="G24" s="1">
        <f t="shared" si="1"/>
        <v>34</v>
      </c>
      <c r="H24" s="1">
        <f t="shared" si="2"/>
        <v>-152</v>
      </c>
      <c r="I24" s="1">
        <f t="shared" si="3"/>
        <v>-49</v>
      </c>
      <c r="J24" s="4">
        <f t="shared" si="5"/>
        <v>-1.3521273809209546</v>
      </c>
      <c r="K24" s="4">
        <f t="shared" si="6"/>
        <v>-1.88264621460355</v>
      </c>
      <c r="L24" s="4">
        <f t="shared" si="7"/>
        <v>-1.3521273809209546</v>
      </c>
      <c r="M24" s="4">
        <f t="shared" si="14"/>
        <v>4.400539092576036</v>
      </c>
      <c r="N24" s="4">
        <f t="shared" si="8"/>
        <v>-1.3053163174010425</v>
      </c>
      <c r="O24" s="4">
        <f t="shared" si="9"/>
        <v>4.443646699170931</v>
      </c>
      <c r="P24" s="4">
        <f t="shared" si="10"/>
        <v>-10.606637379300128</v>
      </c>
      <c r="Q24" s="4">
        <f t="shared" si="11"/>
        <v>5.379309520133613</v>
      </c>
      <c r="R24" s="4">
        <f t="shared" si="12"/>
        <v>-10.636331186632688</v>
      </c>
      <c r="S24" s="4">
        <f t="shared" si="13"/>
        <v>4.9643107302044855</v>
      </c>
    </row>
    <row r="25" spans="1:19" ht="12.75">
      <c r="A25" s="1">
        <v>3.64</v>
      </c>
      <c r="B25" s="1">
        <v>135</v>
      </c>
      <c r="C25" s="1">
        <v>209</v>
      </c>
      <c r="D25" s="1">
        <v>134</v>
      </c>
      <c r="E25" s="1">
        <v>226</v>
      </c>
      <c r="F25" s="1">
        <f t="shared" si="0"/>
        <v>-160</v>
      </c>
      <c r="G25" s="1">
        <f t="shared" si="1"/>
        <v>-18</v>
      </c>
      <c r="H25" s="1">
        <f t="shared" si="2"/>
        <v>-161</v>
      </c>
      <c r="I25" s="1">
        <f t="shared" si="3"/>
        <v>-1</v>
      </c>
      <c r="J25" s="4">
        <f t="shared" si="5"/>
        <v>-1.6828252892208844</v>
      </c>
      <c r="K25" s="4">
        <f t="shared" si="6"/>
        <v>-1.5770074270477628</v>
      </c>
      <c r="L25" s="4">
        <f t="shared" si="7"/>
        <v>-1.6828252892208844</v>
      </c>
      <c r="M25" s="4">
        <f t="shared" si="14"/>
        <v>4.706177880131824</v>
      </c>
      <c r="N25" s="4">
        <f t="shared" si="8"/>
        <v>-1.746494135537523</v>
      </c>
      <c r="O25" s="4">
        <f t="shared" si="9"/>
        <v>4.656617444737656</v>
      </c>
      <c r="P25" s="4">
        <f t="shared" si="10"/>
        <v>-10.683993221770196</v>
      </c>
      <c r="Q25" s="4">
        <f t="shared" si="11"/>
        <v>5.121090764641423</v>
      </c>
      <c r="R25" s="4">
        <f t="shared" si="12"/>
        <v>-10.60389071755107</v>
      </c>
      <c r="S25" s="4">
        <f t="shared" si="13"/>
        <v>4.9252600317188335</v>
      </c>
    </row>
    <row r="26" spans="1:19" ht="12.75">
      <c r="A26" s="1">
        <v>3.68</v>
      </c>
      <c r="B26" s="1">
        <v>163</v>
      </c>
      <c r="C26" s="1">
        <v>130</v>
      </c>
      <c r="D26" s="1">
        <v>137</v>
      </c>
      <c r="E26" s="1">
        <v>251</v>
      </c>
      <c r="F26" s="1">
        <f t="shared" si="0"/>
        <v>-132</v>
      </c>
      <c r="G26" s="1">
        <f t="shared" si="1"/>
        <v>-97</v>
      </c>
      <c r="H26" s="1">
        <f t="shared" si="2"/>
        <v>-158</v>
      </c>
      <c r="I26" s="1">
        <f t="shared" si="3"/>
        <v>24</v>
      </c>
      <c r="J26" s="4">
        <f t="shared" si="5"/>
        <v>-2.20452973647073</v>
      </c>
      <c r="K26" s="4">
        <f t="shared" si="6"/>
        <v>-1.420049945674475</v>
      </c>
      <c r="L26" s="4">
        <f t="shared" si="7"/>
        <v>-2.20452973647073</v>
      </c>
      <c r="M26" s="4">
        <f t="shared" si="14"/>
        <v>4.863135361505111</v>
      </c>
      <c r="N26" s="4">
        <f t="shared" si="8"/>
        <v>-2.160035775142658</v>
      </c>
      <c r="O26" s="4">
        <f t="shared" si="9"/>
        <v>4.853333960342245</v>
      </c>
      <c r="P26" s="4">
        <f t="shared" si="10"/>
        <v>-10.659831385833431</v>
      </c>
      <c r="Q26" s="4">
        <f t="shared" si="11"/>
        <v>4.595163286400694</v>
      </c>
      <c r="R26" s="4">
        <f t="shared" si="12"/>
        <v>-10.49358628997461</v>
      </c>
      <c r="S26" s="4">
        <f t="shared" si="13"/>
        <v>4.922285948702418</v>
      </c>
    </row>
    <row r="27" spans="1:19" ht="12.75">
      <c r="A27" s="1">
        <v>3.72</v>
      </c>
      <c r="B27" s="1">
        <v>210</v>
      </c>
      <c r="C27" s="1">
        <v>88</v>
      </c>
      <c r="D27" s="1">
        <v>141</v>
      </c>
      <c r="E27" s="1">
        <v>271</v>
      </c>
      <c r="F27" s="1">
        <f t="shared" si="0"/>
        <v>-85</v>
      </c>
      <c r="G27" s="1">
        <f t="shared" si="1"/>
        <v>-139</v>
      </c>
      <c r="H27" s="1">
        <f t="shared" si="2"/>
        <v>-154</v>
      </c>
      <c r="I27" s="1">
        <f t="shared" si="3"/>
        <v>44</v>
      </c>
      <c r="J27" s="4">
        <f t="shared" si="5"/>
        <v>-2.5927522997363606</v>
      </c>
      <c r="K27" s="4">
        <f t="shared" si="6"/>
        <v>-1.2924966677897853</v>
      </c>
      <c r="L27" s="4">
        <f t="shared" si="7"/>
        <v>-2.5927522997363606</v>
      </c>
      <c r="M27" s="4">
        <f t="shared" si="14"/>
        <v>4.990688639389801</v>
      </c>
      <c r="N27" s="4">
        <f t="shared" si="8"/>
        <v>-2.5992806464041975</v>
      </c>
      <c r="O27" s="4">
        <f t="shared" si="9"/>
        <v>5.024230507649712</v>
      </c>
      <c r="P27" s="4">
        <f t="shared" si="10"/>
        <v>-10.558075969181985</v>
      </c>
      <c r="Q27" s="4">
        <f t="shared" si="11"/>
        <v>4.553541533161232</v>
      </c>
      <c r="R27" s="4">
        <f t="shared" si="12"/>
        <v>-10.365540920905834</v>
      </c>
      <c r="S27" s="4">
        <f t="shared" si="13"/>
        <v>4.85123222755679</v>
      </c>
    </row>
    <row r="28" spans="1:19" ht="12.75">
      <c r="A28" s="1">
        <v>3.76</v>
      </c>
      <c r="B28" s="1">
        <v>272</v>
      </c>
      <c r="C28" s="1">
        <v>65</v>
      </c>
      <c r="D28" s="1">
        <v>158</v>
      </c>
      <c r="E28" s="1">
        <v>303</v>
      </c>
      <c r="F28" s="1">
        <f t="shared" si="0"/>
        <v>-23</v>
      </c>
      <c r="G28" s="1">
        <f t="shared" si="1"/>
        <v>-162</v>
      </c>
      <c r="H28" s="1">
        <f t="shared" si="2"/>
        <v>-137</v>
      </c>
      <c r="I28" s="1">
        <f t="shared" si="3"/>
        <v>76</v>
      </c>
      <c r="J28" s="4">
        <f t="shared" si="5"/>
        <v>-3.000559903005502</v>
      </c>
      <c r="K28" s="4">
        <f t="shared" si="6"/>
        <v>-1.0643177851253631</v>
      </c>
      <c r="L28" s="4">
        <f t="shared" si="7"/>
        <v>-3.000559903005502</v>
      </c>
      <c r="M28" s="4">
        <f t="shared" si="14"/>
        <v>5.218867522054223</v>
      </c>
      <c r="N28" s="4">
        <f t="shared" si="8"/>
        <v>-3.004681852677217</v>
      </c>
      <c r="O28" s="4">
        <f t="shared" si="9"/>
        <v>5.2176172829951435</v>
      </c>
      <c r="P28" s="4">
        <f t="shared" si="10"/>
        <v>-9.959393493787305</v>
      </c>
      <c r="Q28" s="4">
        <f t="shared" si="11"/>
        <v>4.96232463917513</v>
      </c>
      <c r="R28" s="4">
        <f t="shared" si="12"/>
        <v>-10.171517337268202</v>
      </c>
      <c r="S28" s="4">
        <f t="shared" si="13"/>
        <v>4.788601558129324</v>
      </c>
    </row>
    <row r="29" spans="1:19" ht="12.75">
      <c r="A29" s="1">
        <v>3.8</v>
      </c>
      <c r="B29" s="1">
        <v>340</v>
      </c>
      <c r="C29" s="1">
        <v>70</v>
      </c>
      <c r="D29" s="1">
        <v>179</v>
      </c>
      <c r="E29" s="1">
        <v>331</v>
      </c>
      <c r="F29" s="1">
        <f t="shared" si="0"/>
        <v>45</v>
      </c>
      <c r="G29" s="1">
        <f t="shared" si="1"/>
        <v>-157</v>
      </c>
      <c r="H29" s="1">
        <f t="shared" si="2"/>
        <v>-116</v>
      </c>
      <c r="I29" s="1">
        <f t="shared" si="3"/>
        <v>104</v>
      </c>
      <c r="J29" s="4">
        <f t="shared" si="5"/>
        <v>2.862451951889799</v>
      </c>
      <c r="K29" s="4">
        <f t="shared" si="6"/>
        <v>-0.8398896196381795</v>
      </c>
      <c r="L29" s="4">
        <f>J29-2*PI()</f>
        <v>-3.420733355289787</v>
      </c>
      <c r="M29" s="4">
        <f t="shared" si="14"/>
        <v>5.443295687541407</v>
      </c>
      <c r="N29" s="4">
        <f t="shared" si="8"/>
        <v>-3.396032125907182</v>
      </c>
      <c r="O29" s="4">
        <f t="shared" si="9"/>
        <v>5.421216478783722</v>
      </c>
      <c r="P29" s="4">
        <f t="shared" si="10"/>
        <v>-9.96641053395626</v>
      </c>
      <c r="Q29" s="4">
        <f t="shared" si="11"/>
        <v>5.02404091440547</v>
      </c>
      <c r="R29" s="4">
        <f t="shared" si="12"/>
        <v>-9.964576820102808</v>
      </c>
      <c r="S29" s="4">
        <f t="shared" si="13"/>
        <v>4.827387789357019</v>
      </c>
    </row>
    <row r="30" spans="1:19" ht="12.75">
      <c r="A30" s="1">
        <v>3.84</v>
      </c>
      <c r="B30" s="1">
        <v>391</v>
      </c>
      <c r="C30" s="1">
        <v>94</v>
      </c>
      <c r="D30" s="1">
        <v>196</v>
      </c>
      <c r="E30" s="1">
        <v>349</v>
      </c>
      <c r="F30" s="1">
        <f t="shared" si="0"/>
        <v>96</v>
      </c>
      <c r="G30" s="1">
        <f t="shared" si="1"/>
        <v>-133</v>
      </c>
      <c r="H30" s="1">
        <f t="shared" si="2"/>
        <v>-99</v>
      </c>
      <c r="I30" s="1">
        <f t="shared" si="3"/>
        <v>122</v>
      </c>
      <c r="J30" s="4">
        <f t="shared" si="5"/>
        <v>2.516382187753329</v>
      </c>
      <c r="K30" s="4">
        <f t="shared" si="6"/>
        <v>-0.6816990804240481</v>
      </c>
      <c r="L30" s="4">
        <f aca="true" t="shared" si="15" ref="L30:L44">J30-2*PI()</f>
        <v>-3.7668031194262572</v>
      </c>
      <c r="M30" s="4">
        <f t="shared" si="14"/>
        <v>5.601486226755538</v>
      </c>
      <c r="N30" s="4">
        <f t="shared" si="8"/>
        <v>-3.801994695393718</v>
      </c>
      <c r="O30" s="4">
        <f t="shared" si="9"/>
        <v>5.619540556147581</v>
      </c>
      <c r="P30" s="4">
        <f t="shared" si="10"/>
        <v>-9.713875303582038</v>
      </c>
      <c r="Q30" s="4">
        <f t="shared" si="11"/>
        <v>4.807937417504093</v>
      </c>
      <c r="R30" s="4">
        <f t="shared" si="12"/>
        <v>-9.787636046260058</v>
      </c>
      <c r="S30" s="4">
        <f t="shared" si="13"/>
        <v>4.842814996955285</v>
      </c>
    </row>
    <row r="31" spans="1:19" ht="12.75">
      <c r="A31" s="1">
        <v>3.88</v>
      </c>
      <c r="B31" s="1">
        <v>438</v>
      </c>
      <c r="C31" s="1">
        <v>150</v>
      </c>
      <c r="D31" s="1">
        <v>224</v>
      </c>
      <c r="E31" s="1">
        <v>367</v>
      </c>
      <c r="F31" s="1">
        <f t="shared" si="0"/>
        <v>143</v>
      </c>
      <c r="G31" s="1">
        <f t="shared" si="1"/>
        <v>-77</v>
      </c>
      <c r="H31" s="1">
        <f t="shared" si="2"/>
        <v>-71</v>
      </c>
      <c r="I31" s="1">
        <f t="shared" si="3"/>
        <v>140</v>
      </c>
      <c r="J31" s="4">
        <f t="shared" si="5"/>
        <v>2.064737695714478</v>
      </c>
      <c r="K31" s="4">
        <f t="shared" si="6"/>
        <v>-0.4693455530337852</v>
      </c>
      <c r="L31" s="4">
        <f t="shared" si="15"/>
        <v>-4.218447611465108</v>
      </c>
      <c r="M31" s="4">
        <f t="shared" si="14"/>
        <v>5.813839754145801</v>
      </c>
      <c r="N31" s="4">
        <f t="shared" si="8"/>
        <v>-4.173142150193745</v>
      </c>
      <c r="O31" s="4">
        <f t="shared" si="9"/>
        <v>5.80585147218405</v>
      </c>
      <c r="P31" s="4">
        <f t="shared" si="10"/>
        <v>-9.625128800006449</v>
      </c>
      <c r="Q31" s="4">
        <f t="shared" si="11"/>
        <v>4.789094442539166</v>
      </c>
      <c r="R31" s="4">
        <f t="shared" si="12"/>
        <v>-9.711141091038296</v>
      </c>
      <c r="S31" s="4">
        <f t="shared" si="13"/>
        <v>4.722723597147145</v>
      </c>
    </row>
    <row r="32" spans="1:19" ht="12.75">
      <c r="A32" s="1">
        <v>3.92</v>
      </c>
      <c r="B32" s="1">
        <v>456</v>
      </c>
      <c r="C32" s="1">
        <v>198</v>
      </c>
      <c r="D32" s="1">
        <v>252</v>
      </c>
      <c r="E32" s="1">
        <v>376</v>
      </c>
      <c r="F32" s="1">
        <f t="shared" si="0"/>
        <v>161</v>
      </c>
      <c r="G32" s="1">
        <f t="shared" si="1"/>
        <v>-29</v>
      </c>
      <c r="H32" s="1">
        <f t="shared" si="2"/>
        <v>-43</v>
      </c>
      <c r="I32" s="1">
        <f t="shared" si="3"/>
        <v>149</v>
      </c>
      <c r="J32" s="4">
        <f t="shared" si="5"/>
        <v>1.7490095874897174</v>
      </c>
      <c r="K32" s="4">
        <f t="shared" si="6"/>
        <v>-0.2809568715287768</v>
      </c>
      <c r="L32" s="4">
        <f t="shared" si="15"/>
        <v>-4.534175719689869</v>
      </c>
      <c r="M32" s="4">
        <f t="shared" si="14"/>
        <v>6.002228435650809</v>
      </c>
      <c r="N32" s="4">
        <f t="shared" si="8"/>
        <v>-4.572004999394234</v>
      </c>
      <c r="O32" s="4">
        <f t="shared" si="9"/>
        <v>6.002668111550714</v>
      </c>
      <c r="P32" s="4">
        <f t="shared" si="10"/>
        <v>-9.673372099968235</v>
      </c>
      <c r="Q32" s="4">
        <f t="shared" si="11"/>
        <v>4.630677571152564</v>
      </c>
      <c r="R32" s="4">
        <f t="shared" si="12"/>
        <v>-9.736130576929124</v>
      </c>
      <c r="S32" s="4">
        <f t="shared" si="13"/>
        <v>4.753473528615153</v>
      </c>
    </row>
    <row r="33" spans="1:19" ht="12.75">
      <c r="A33" s="1">
        <v>3.96</v>
      </c>
      <c r="B33" s="1">
        <v>451</v>
      </c>
      <c r="C33" s="1">
        <v>267</v>
      </c>
      <c r="D33" s="1">
        <v>281</v>
      </c>
      <c r="E33" s="1">
        <v>380</v>
      </c>
      <c r="F33" s="1">
        <f t="shared" si="0"/>
        <v>156</v>
      </c>
      <c r="G33" s="1">
        <f t="shared" si="1"/>
        <v>40</v>
      </c>
      <c r="H33" s="1">
        <f t="shared" si="2"/>
        <v>-14</v>
      </c>
      <c r="I33" s="1">
        <f t="shared" si="3"/>
        <v>153</v>
      </c>
      <c r="J33" s="4">
        <f t="shared" si="5"/>
        <v>1.319793640151862</v>
      </c>
      <c r="K33" s="4">
        <f t="shared" si="6"/>
        <v>-0.09124916232405189</v>
      </c>
      <c r="L33" s="4">
        <f t="shared" si="15"/>
        <v>-4.963391667027724</v>
      </c>
      <c r="M33" s="4">
        <f t="shared" si="14"/>
        <v>6.191936144855534</v>
      </c>
      <c r="N33" s="4">
        <f t="shared" si="8"/>
        <v>-4.947011918191204</v>
      </c>
      <c r="O33" s="4">
        <f t="shared" si="9"/>
        <v>6.176305677876255</v>
      </c>
      <c r="P33" s="4">
        <f t="shared" si="10"/>
        <v>-9.576918717678495</v>
      </c>
      <c r="Q33" s="4">
        <f t="shared" si="11"/>
        <v>4.361867640134431</v>
      </c>
      <c r="R33" s="4">
        <f t="shared" si="12"/>
        <v>-9.827486908594441</v>
      </c>
      <c r="S33" s="4">
        <f t="shared" si="13"/>
        <v>4.856875427435739</v>
      </c>
    </row>
    <row r="34" spans="1:19" ht="12.75">
      <c r="A34" s="1">
        <v>4</v>
      </c>
      <c r="B34" s="1">
        <v>425</v>
      </c>
      <c r="C34" s="1">
        <v>322</v>
      </c>
      <c r="D34" s="1">
        <v>303</v>
      </c>
      <c r="E34" s="1">
        <v>382</v>
      </c>
      <c r="F34" s="1">
        <f t="shared" si="0"/>
        <v>130</v>
      </c>
      <c r="G34" s="1">
        <f t="shared" si="1"/>
        <v>95</v>
      </c>
      <c r="H34" s="1">
        <f t="shared" si="2"/>
        <v>8</v>
      </c>
      <c r="I34" s="1">
        <f t="shared" si="3"/>
        <v>155</v>
      </c>
      <c r="J34" s="4">
        <f t="shared" si="5"/>
        <v>0.9397169393235674</v>
      </c>
      <c r="K34" s="4">
        <f t="shared" si="6"/>
        <v>0.051567145942836304</v>
      </c>
      <c r="L34" s="4">
        <f t="shared" si="15"/>
        <v>-5.343468367856019</v>
      </c>
      <c r="M34" s="4">
        <f t="shared" si="14"/>
        <v>6.334752453122422</v>
      </c>
      <c r="N34" s="4">
        <f t="shared" si="8"/>
        <v>-5.338158496808513</v>
      </c>
      <c r="O34" s="4">
        <f t="shared" si="9"/>
        <v>6.351617522761469</v>
      </c>
      <c r="P34" s="4">
        <f t="shared" si="10"/>
        <v>-10.091357963410408</v>
      </c>
      <c r="Q34" s="4">
        <f t="shared" si="11"/>
        <v>5.17779057174551</v>
      </c>
      <c r="R34" s="4">
        <f t="shared" si="12"/>
        <v>-9.831685049209806</v>
      </c>
      <c r="S34" s="4">
        <f t="shared" si="13"/>
        <v>4.846866263238168</v>
      </c>
    </row>
    <row r="35" spans="1:19" ht="12.75">
      <c r="A35" s="1">
        <v>4.04</v>
      </c>
      <c r="B35" s="1">
        <v>380</v>
      </c>
      <c r="C35" s="1">
        <v>358</v>
      </c>
      <c r="D35" s="1">
        <v>332</v>
      </c>
      <c r="E35" s="1">
        <v>375</v>
      </c>
      <c r="F35" s="1">
        <f t="shared" si="0"/>
        <v>85</v>
      </c>
      <c r="G35" s="1">
        <f t="shared" si="1"/>
        <v>131</v>
      </c>
      <c r="H35" s="1">
        <f t="shared" si="2"/>
        <v>37</v>
      </c>
      <c r="I35" s="1">
        <f t="shared" si="3"/>
        <v>148</v>
      </c>
      <c r="J35" s="4">
        <f t="shared" si="5"/>
        <v>0.5755698516377928</v>
      </c>
      <c r="K35" s="4">
        <f t="shared" si="6"/>
        <v>0.24497866312686414</v>
      </c>
      <c r="L35" s="4">
        <f t="shared" si="15"/>
        <v>-5.707615455541793</v>
      </c>
      <c r="M35" s="4">
        <f t="shared" si="14"/>
        <v>6.5281639703064505</v>
      </c>
      <c r="N35" s="4">
        <f t="shared" si="8"/>
        <v>-5.754320555264036</v>
      </c>
      <c r="O35" s="4">
        <f t="shared" si="9"/>
        <v>6.590528923615896</v>
      </c>
      <c r="P35" s="4">
        <f t="shared" si="10"/>
        <v>-10.17065696190862</v>
      </c>
      <c r="Q35" s="4">
        <f t="shared" si="11"/>
        <v>5.32494691160702</v>
      </c>
      <c r="R35" s="4">
        <f t="shared" si="12"/>
        <v>-9.681595334961667</v>
      </c>
      <c r="S35" s="4">
        <f t="shared" si="13"/>
        <v>4.686952913532041</v>
      </c>
    </row>
    <row r="36" spans="1:19" ht="12.75">
      <c r="A36" s="1">
        <v>4.08</v>
      </c>
      <c r="B36" s="1">
        <v>306</v>
      </c>
      <c r="C36" s="1">
        <v>381</v>
      </c>
      <c r="D36" s="1">
        <v>386</v>
      </c>
      <c r="E36" s="1">
        <v>353</v>
      </c>
      <c r="F36" s="1">
        <f t="shared" si="0"/>
        <v>11</v>
      </c>
      <c r="G36" s="1">
        <f t="shared" si="1"/>
        <v>154</v>
      </c>
      <c r="H36" s="1">
        <f t="shared" si="2"/>
        <v>91</v>
      </c>
      <c r="I36" s="1">
        <f t="shared" si="3"/>
        <v>126</v>
      </c>
      <c r="J36" s="4">
        <f t="shared" si="5"/>
        <v>0.07130746478529032</v>
      </c>
      <c r="K36" s="4">
        <f t="shared" si="6"/>
        <v>0.625485040239229</v>
      </c>
      <c r="L36" s="4">
        <f t="shared" si="15"/>
        <v>-6.211877842394296</v>
      </c>
      <c r="M36" s="4">
        <f t="shared" si="14"/>
        <v>6.908670347418815</v>
      </c>
      <c r="N36" s="4">
        <f t="shared" si="8"/>
        <v>-6.151811053761203</v>
      </c>
      <c r="O36" s="4">
        <f t="shared" si="9"/>
        <v>6.7776132756900305</v>
      </c>
      <c r="P36" s="4">
        <f t="shared" si="10"/>
        <v>-9.646119503083272</v>
      </c>
      <c r="Q36" s="4">
        <f t="shared" si="11"/>
        <v>4.739048621551311</v>
      </c>
      <c r="R36" s="4">
        <f t="shared" si="12"/>
        <v>-9.486761796824332</v>
      </c>
      <c r="S36" s="4">
        <f t="shared" si="13"/>
        <v>4.5520751464043485</v>
      </c>
    </row>
    <row r="37" spans="1:19" ht="12.75">
      <c r="A37" s="1">
        <v>4.12</v>
      </c>
      <c r="B37" s="1">
        <v>256</v>
      </c>
      <c r="C37" s="1">
        <v>378</v>
      </c>
      <c r="D37" s="1">
        <v>385</v>
      </c>
      <c r="E37" s="1">
        <v>355</v>
      </c>
      <c r="F37" s="1">
        <f t="shared" si="0"/>
        <v>-39</v>
      </c>
      <c r="G37" s="1">
        <f t="shared" si="1"/>
        <v>151</v>
      </c>
      <c r="H37" s="1">
        <f t="shared" si="2"/>
        <v>90</v>
      </c>
      <c r="I37" s="1">
        <f t="shared" si="3"/>
        <v>128</v>
      </c>
      <c r="J37" s="4">
        <f t="shared" si="5"/>
        <v>-0.25275455616793124</v>
      </c>
      <c r="K37" s="4">
        <f t="shared" si="6"/>
        <v>0.6128202021652414</v>
      </c>
      <c r="L37" s="4">
        <f t="shared" si="15"/>
        <v>-6.535939863347518</v>
      </c>
      <c r="M37" s="4">
        <f t="shared" si="14"/>
        <v>6.896005509344827</v>
      </c>
      <c r="N37" s="4">
        <f t="shared" si="8"/>
        <v>-6.526010115510698</v>
      </c>
      <c r="O37" s="4">
        <f t="shared" si="9"/>
        <v>6.969652813340001</v>
      </c>
      <c r="P37" s="4">
        <f t="shared" si="10"/>
        <v>-8.922923528727544</v>
      </c>
      <c r="Q37" s="4">
        <f t="shared" si="11"/>
        <v>3.8311108226219304</v>
      </c>
      <c r="R37" s="4">
        <f t="shared" si="12"/>
        <v>-9.270991503454502</v>
      </c>
      <c r="S37" s="4">
        <f t="shared" si="13"/>
        <v>4.3947459342681645</v>
      </c>
    </row>
    <row r="38" spans="1:19" ht="12.75">
      <c r="A38" s="1">
        <v>4.16</v>
      </c>
      <c r="B38" s="1">
        <v>214</v>
      </c>
      <c r="C38" s="1">
        <v>360</v>
      </c>
      <c r="D38" s="1">
        <v>411</v>
      </c>
      <c r="E38" s="1">
        <v>335</v>
      </c>
      <c r="F38" s="1">
        <f t="shared" si="0"/>
        <v>-81</v>
      </c>
      <c r="G38" s="1">
        <f t="shared" si="1"/>
        <v>133</v>
      </c>
      <c r="H38" s="1">
        <f t="shared" si="2"/>
        <v>116</v>
      </c>
      <c r="I38" s="1">
        <f t="shared" si="3"/>
        <v>108</v>
      </c>
      <c r="J38" s="4">
        <f t="shared" si="5"/>
        <v>-0.5470273336106976</v>
      </c>
      <c r="K38" s="4">
        <f t="shared" si="6"/>
        <v>0.8210972760767723</v>
      </c>
      <c r="L38" s="4">
        <f t="shared" si="15"/>
        <v>-6.8302126407902835</v>
      </c>
      <c r="M38" s="4">
        <f t="shared" si="14"/>
        <v>7.104282583256358</v>
      </c>
      <c r="N38" s="4">
        <f t="shared" si="8"/>
        <v>-6.8656449360594065</v>
      </c>
      <c r="O38" s="4">
        <f t="shared" si="9"/>
        <v>7.084102141499785</v>
      </c>
      <c r="P38" s="4">
        <f t="shared" si="10"/>
        <v>-8.602751026991816</v>
      </c>
      <c r="Q38" s="4">
        <f t="shared" si="11"/>
        <v>3.6874788044959694</v>
      </c>
      <c r="R38" s="4">
        <f t="shared" si="12"/>
        <v>-9.055139840284074</v>
      </c>
      <c r="S38" s="4">
        <f t="shared" si="13"/>
        <v>4.191106979170374</v>
      </c>
    </row>
    <row r="39" spans="1:19" ht="12.75">
      <c r="A39" s="1">
        <v>4.2</v>
      </c>
      <c r="B39" s="1">
        <v>167</v>
      </c>
      <c r="C39" s="1">
        <v>319</v>
      </c>
      <c r="D39" s="1">
        <v>426</v>
      </c>
      <c r="E39" s="1">
        <v>317</v>
      </c>
      <c r="F39" s="1">
        <f t="shared" si="0"/>
        <v>-128</v>
      </c>
      <c r="G39" s="1">
        <f t="shared" si="1"/>
        <v>92</v>
      </c>
      <c r="H39" s="1">
        <f t="shared" si="2"/>
        <v>131</v>
      </c>
      <c r="I39" s="1">
        <f t="shared" si="3"/>
        <v>90</v>
      </c>
      <c r="J39" s="4">
        <f t="shared" si="5"/>
        <v>-0.9475969968608307</v>
      </c>
      <c r="K39" s="4">
        <f t="shared" si="6"/>
        <v>0.9688330247185839</v>
      </c>
      <c r="L39" s="4">
        <f t="shared" si="15"/>
        <v>-7.230782304040417</v>
      </c>
      <c r="M39" s="4">
        <f t="shared" si="14"/>
        <v>7.25201833189817</v>
      </c>
      <c r="N39" s="4">
        <f t="shared" si="8"/>
        <v>-7.214230197670044</v>
      </c>
      <c r="O39" s="4">
        <f t="shared" si="9"/>
        <v>7.264651117699678</v>
      </c>
      <c r="P39" s="4">
        <f t="shared" si="10"/>
        <v>-9.012506496561256</v>
      </c>
      <c r="Q39" s="4">
        <f t="shared" si="11"/>
        <v>4.391144511064593</v>
      </c>
      <c r="R39" s="4">
        <f t="shared" si="12"/>
        <v>-8.985177379572178</v>
      </c>
      <c r="S39" s="4">
        <f t="shared" si="13"/>
        <v>4.097014165958839</v>
      </c>
    </row>
    <row r="40" spans="1:19" ht="12.75">
      <c r="A40" s="1">
        <v>4.24</v>
      </c>
      <c r="B40" s="1">
        <v>141</v>
      </c>
      <c r="C40" s="1">
        <v>270</v>
      </c>
      <c r="D40" s="1">
        <v>442</v>
      </c>
      <c r="E40" s="1">
        <v>292</v>
      </c>
      <c r="F40" s="1">
        <f t="shared" si="0"/>
        <v>-154</v>
      </c>
      <c r="G40" s="1">
        <f t="shared" si="1"/>
        <v>43</v>
      </c>
      <c r="H40" s="1">
        <f t="shared" si="2"/>
        <v>147</v>
      </c>
      <c r="I40" s="1">
        <f t="shared" si="3"/>
        <v>65</v>
      </c>
      <c r="J40" s="4">
        <f t="shared" si="5"/>
        <v>-1.2985103409998457</v>
      </c>
      <c r="K40" s="4">
        <f t="shared" si="6"/>
        <v>1.1544671307649208</v>
      </c>
      <c r="L40" s="4">
        <f t="shared" si="15"/>
        <v>-7.581695648179432</v>
      </c>
      <c r="M40" s="4">
        <f t="shared" si="14"/>
        <v>7.437652437944507</v>
      </c>
      <c r="N40" s="4">
        <f t="shared" si="8"/>
        <v>-7.586645455784307</v>
      </c>
      <c r="O40" s="4">
        <f t="shared" si="9"/>
        <v>7.435393702384952</v>
      </c>
      <c r="P40" s="4">
        <f t="shared" si="10"/>
        <v>-9.091398646056481</v>
      </c>
      <c r="Q40" s="4">
        <f t="shared" si="11"/>
        <v>4.306752136118064</v>
      </c>
      <c r="R40" s="4">
        <f t="shared" si="12"/>
        <v>-9.120968305791006</v>
      </c>
      <c r="S40" s="4">
        <f t="shared" si="13"/>
        <v>4.1256303966094</v>
      </c>
    </row>
    <row r="41" spans="1:19" ht="12.75">
      <c r="A41" s="1">
        <v>4.28</v>
      </c>
      <c r="B41" s="1">
        <v>135</v>
      </c>
      <c r="C41" s="1">
        <v>212</v>
      </c>
      <c r="D41" s="1">
        <v>452</v>
      </c>
      <c r="E41" s="1">
        <v>265</v>
      </c>
      <c r="F41" s="1">
        <f t="shared" si="0"/>
        <v>-160</v>
      </c>
      <c r="G41" s="1">
        <f t="shared" si="1"/>
        <v>-15</v>
      </c>
      <c r="H41" s="1">
        <f t="shared" si="2"/>
        <v>157</v>
      </c>
      <c r="I41" s="1">
        <f t="shared" si="3"/>
        <v>38</v>
      </c>
      <c r="J41" s="4">
        <f t="shared" si="5"/>
        <v>-1.664273107953486</v>
      </c>
      <c r="K41" s="4">
        <f t="shared" si="6"/>
        <v>1.3333250301325896</v>
      </c>
      <c r="L41" s="4">
        <f t="shared" si="15"/>
        <v>-7.947458415133072</v>
      </c>
      <c r="M41" s="4">
        <f t="shared" si="14"/>
        <v>7.616510337312176</v>
      </c>
      <c r="N41" s="4">
        <f t="shared" si="8"/>
        <v>-7.941542089354562</v>
      </c>
      <c r="O41" s="4">
        <f t="shared" si="9"/>
        <v>7.609191288589123</v>
      </c>
      <c r="P41" s="4">
        <f t="shared" si="10"/>
        <v>-9.29630719952379</v>
      </c>
      <c r="Q41" s="4">
        <f t="shared" si="11"/>
        <v>4.2685845554936375</v>
      </c>
      <c r="R41" s="4">
        <f t="shared" si="12"/>
        <v>-9.305011852287173</v>
      </c>
      <c r="S41" s="4">
        <f t="shared" si="13"/>
        <v>4.19195071823661</v>
      </c>
    </row>
    <row r="42" spans="1:19" ht="12.75">
      <c r="A42" s="1">
        <v>4.32</v>
      </c>
      <c r="B42" s="1">
        <v>149</v>
      </c>
      <c r="C42" s="1">
        <v>158</v>
      </c>
      <c r="D42" s="1">
        <v>456</v>
      </c>
      <c r="E42" s="1">
        <v>240</v>
      </c>
      <c r="F42" s="1">
        <f aca="true" t="shared" si="16" ref="F42:F73">B42-B$5</f>
        <v>-146</v>
      </c>
      <c r="G42" s="1">
        <f aca="true" t="shared" si="17" ref="G42:G73">C42-C$5</f>
        <v>-69</v>
      </c>
      <c r="H42" s="1">
        <f aca="true" t="shared" si="18" ref="H42:H73">D42-B$5</f>
        <v>161</v>
      </c>
      <c r="I42" s="1">
        <f aca="true" t="shared" si="19" ref="I42:I73">E42-C$5</f>
        <v>13</v>
      </c>
      <c r="J42" s="4">
        <f t="shared" si="5"/>
        <v>-2.0122868975715944</v>
      </c>
      <c r="K42" s="4">
        <f t="shared" si="6"/>
        <v>1.4902257833310981</v>
      </c>
      <c r="L42" s="4">
        <f t="shared" si="15"/>
        <v>-8.295472204751182</v>
      </c>
      <c r="M42" s="4">
        <f t="shared" si="14"/>
        <v>7.773411090510685</v>
      </c>
      <c r="N42" s="4">
        <f t="shared" si="8"/>
        <v>-8.33035003174621</v>
      </c>
      <c r="O42" s="4">
        <f t="shared" si="9"/>
        <v>7.776880466824443</v>
      </c>
      <c r="P42" s="4">
        <f t="shared" si="10"/>
        <v>-9.601878159821686</v>
      </c>
      <c r="Q42" s="4">
        <f t="shared" si="11"/>
        <v>3.97419197587473</v>
      </c>
      <c r="R42" s="4">
        <f t="shared" si="12"/>
        <v>-9.334069616701363</v>
      </c>
      <c r="S42" s="4">
        <f t="shared" si="13"/>
        <v>4.156808213500398</v>
      </c>
    </row>
    <row r="43" spans="1:19" ht="12.75">
      <c r="A43" s="1">
        <v>4.36</v>
      </c>
      <c r="B43" s="1">
        <v>193</v>
      </c>
      <c r="C43" s="1">
        <v>100</v>
      </c>
      <c r="D43" s="1">
        <v>456</v>
      </c>
      <c r="E43" s="1">
        <v>213</v>
      </c>
      <c r="F43" s="1">
        <f t="shared" si="16"/>
        <v>-102</v>
      </c>
      <c r="G43" s="1">
        <f t="shared" si="17"/>
        <v>-127</v>
      </c>
      <c r="H43" s="1">
        <f t="shared" si="18"/>
        <v>161</v>
      </c>
      <c r="I43" s="1">
        <f t="shared" si="19"/>
        <v>-14</v>
      </c>
      <c r="J43" s="4">
        <f t="shared" si="5"/>
        <v>-2.4649341681747883</v>
      </c>
      <c r="K43" s="4">
        <f t="shared" si="6"/>
        <v>1.6575346654708816</v>
      </c>
      <c r="L43" s="4">
        <f t="shared" si="15"/>
        <v>-8.748119475354375</v>
      </c>
      <c r="M43" s="4">
        <f t="shared" si="14"/>
        <v>7.940719972650468</v>
      </c>
      <c r="N43" s="4">
        <f t="shared" si="8"/>
        <v>-8.709692342140297</v>
      </c>
      <c r="O43" s="4">
        <f t="shared" si="9"/>
        <v>7.927126646659102</v>
      </c>
      <c r="P43" s="4">
        <f t="shared" si="10"/>
        <v>-9.522968759472649</v>
      </c>
      <c r="Q43" s="4">
        <f t="shared" si="11"/>
        <v>4.019080412632025</v>
      </c>
      <c r="R43" s="4">
        <f t="shared" si="12"/>
        <v>-9.269969471318063</v>
      </c>
      <c r="S43" s="4">
        <f t="shared" si="13"/>
        <v>4.157891542499194</v>
      </c>
    </row>
    <row r="44" spans="1:19" ht="12.75">
      <c r="A44" s="1">
        <v>4.4</v>
      </c>
      <c r="B44" s="1">
        <v>241</v>
      </c>
      <c r="C44" s="1">
        <v>74</v>
      </c>
      <c r="D44" s="1">
        <v>452</v>
      </c>
      <c r="E44" s="1">
        <v>193</v>
      </c>
      <c r="F44" s="1">
        <f t="shared" si="16"/>
        <v>-54</v>
      </c>
      <c r="G44" s="1">
        <f t="shared" si="17"/>
        <v>-153</v>
      </c>
      <c r="H44" s="1">
        <f t="shared" si="18"/>
        <v>157</v>
      </c>
      <c r="I44" s="1">
        <f t="shared" si="19"/>
        <v>-34</v>
      </c>
      <c r="J44" s="4">
        <f t="shared" si="5"/>
        <v>-2.8023000391357487</v>
      </c>
      <c r="K44" s="4">
        <f t="shared" si="6"/>
        <v>1.7840635696365674</v>
      </c>
      <c r="L44" s="4">
        <f t="shared" si="15"/>
        <v>-9.085485346315334</v>
      </c>
      <c r="M44" s="4">
        <f t="shared" si="14"/>
        <v>8.067248876816153</v>
      </c>
      <c r="N44" s="4">
        <f t="shared" si="8"/>
        <v>-9.092187532504022</v>
      </c>
      <c r="O44" s="4">
        <f t="shared" si="9"/>
        <v>8.098406899835005</v>
      </c>
      <c r="P44" s="4">
        <f t="shared" si="10"/>
        <v>-9.15779531863221</v>
      </c>
      <c r="Q44" s="4">
        <f t="shared" si="11"/>
        <v>4.215431987383533</v>
      </c>
      <c r="R44" s="4">
        <f t="shared" si="12"/>
        <v>-9.126046658981247</v>
      </c>
      <c r="S44" s="4">
        <f t="shared" si="13"/>
        <v>4.134235254830385</v>
      </c>
    </row>
    <row r="45" spans="1:19" ht="12.75">
      <c r="A45" s="1">
        <v>4.44</v>
      </c>
      <c r="B45" s="1">
        <v>298</v>
      </c>
      <c r="C45" s="1">
        <v>62</v>
      </c>
      <c r="D45" s="1">
        <v>442</v>
      </c>
      <c r="E45" s="1">
        <v>159</v>
      </c>
      <c r="F45" s="1">
        <f t="shared" si="16"/>
        <v>3</v>
      </c>
      <c r="G45" s="1">
        <f t="shared" si="17"/>
        <v>-165</v>
      </c>
      <c r="H45" s="1">
        <f t="shared" si="18"/>
        <v>147</v>
      </c>
      <c r="I45" s="1">
        <f t="shared" si="19"/>
        <v>-68</v>
      </c>
      <c r="J45" s="4">
        <f t="shared" si="5"/>
        <v>3.1234128385168147</v>
      </c>
      <c r="K45" s="4">
        <f t="shared" si="6"/>
        <v>2.0040665428588067</v>
      </c>
      <c r="L45" s="4">
        <f>J45-4*PI()</f>
        <v>-9.442957775842357</v>
      </c>
      <c r="M45" s="4">
        <f t="shared" si="14"/>
        <v>8.287251850038393</v>
      </c>
      <c r="N45" s="4">
        <f t="shared" si="8"/>
        <v>-9.442315967630874</v>
      </c>
      <c r="O45" s="4">
        <f t="shared" si="9"/>
        <v>8.264361205649784</v>
      </c>
      <c r="P45" s="4">
        <f t="shared" si="10"/>
        <v>-8.770897919139985</v>
      </c>
      <c r="Q45" s="4">
        <f t="shared" si="11"/>
        <v>4.312168781112047</v>
      </c>
      <c r="R45" s="4">
        <f t="shared" si="12"/>
        <v>-8.863077716562922</v>
      </c>
      <c r="S45" s="4">
        <f t="shared" si="13"/>
        <v>4.13693383731224</v>
      </c>
    </row>
    <row r="46" spans="1:19" ht="12.75">
      <c r="A46" s="1">
        <v>4.48</v>
      </c>
      <c r="B46" s="1">
        <v>355</v>
      </c>
      <c r="C46" s="1">
        <v>74</v>
      </c>
      <c r="D46" s="1">
        <v>431</v>
      </c>
      <c r="E46" s="1">
        <v>137</v>
      </c>
      <c r="F46" s="1">
        <f t="shared" si="16"/>
        <v>60</v>
      </c>
      <c r="G46" s="1">
        <f t="shared" si="17"/>
        <v>-153</v>
      </c>
      <c r="H46" s="1">
        <f t="shared" si="18"/>
        <v>136</v>
      </c>
      <c r="I46" s="1">
        <f t="shared" si="19"/>
        <v>-90</v>
      </c>
      <c r="J46" s="4">
        <f t="shared" si="5"/>
        <v>2.7678658336242394</v>
      </c>
      <c r="K46" s="4">
        <f t="shared" si="6"/>
        <v>2.155397582915223</v>
      </c>
      <c r="L46" s="4">
        <f aca="true" t="shared" si="20" ref="L46:L63">J46-4*PI()</f>
        <v>-9.798504780734934</v>
      </c>
      <c r="M46" s="4">
        <f t="shared" si="14"/>
        <v>8.438582890094809</v>
      </c>
      <c r="N46" s="4">
        <f t="shared" si="8"/>
        <v>-9.793859366035221</v>
      </c>
      <c r="O46" s="4">
        <f t="shared" si="9"/>
        <v>8.44338040232397</v>
      </c>
      <c r="P46" s="4">
        <f t="shared" si="10"/>
        <v>-8.576693137839708</v>
      </c>
      <c r="Q46" s="4">
        <f t="shared" si="11"/>
        <v>4.15030311714959</v>
      </c>
      <c r="R46" s="4">
        <f t="shared" si="12"/>
        <v>-8.631605325264808</v>
      </c>
      <c r="S46" s="4">
        <f t="shared" si="13"/>
        <v>4.171833244338294</v>
      </c>
    </row>
    <row r="47" spans="1:19" ht="12.75">
      <c r="A47" s="1">
        <v>4.52</v>
      </c>
      <c r="B47" s="1">
        <v>401</v>
      </c>
      <c r="C47" s="1">
        <v>105</v>
      </c>
      <c r="D47" s="1">
        <v>413</v>
      </c>
      <c r="E47" s="1">
        <v>117</v>
      </c>
      <c r="F47" s="1">
        <f t="shared" si="16"/>
        <v>106</v>
      </c>
      <c r="G47" s="1">
        <f t="shared" si="17"/>
        <v>-122</v>
      </c>
      <c r="H47" s="1">
        <f t="shared" si="18"/>
        <v>118</v>
      </c>
      <c r="I47" s="1">
        <f t="shared" si="19"/>
        <v>-110</v>
      </c>
      <c r="J47" s="4">
        <f t="shared" si="5"/>
        <v>2.4262550728308003</v>
      </c>
      <c r="K47" s="4">
        <f t="shared" si="6"/>
        <v>2.3211211596591195</v>
      </c>
      <c r="L47" s="4">
        <f t="shared" si="20"/>
        <v>-10.140115541528372</v>
      </c>
      <c r="M47" s="4">
        <f t="shared" si="14"/>
        <v>8.604306466838706</v>
      </c>
      <c r="N47" s="4">
        <f t="shared" si="8"/>
        <v>-10.12845141865805</v>
      </c>
      <c r="O47" s="4">
        <f t="shared" si="9"/>
        <v>8.596385455021752</v>
      </c>
      <c r="P47" s="4">
        <f t="shared" si="10"/>
        <v>-8.287033447730051</v>
      </c>
      <c r="Q47" s="4">
        <f t="shared" si="11"/>
        <v>3.9876848882840044</v>
      </c>
      <c r="R47" s="4">
        <f t="shared" si="12"/>
        <v>-8.509946206176242</v>
      </c>
      <c r="S47" s="4">
        <f t="shared" si="13"/>
        <v>4.179400679016725</v>
      </c>
    </row>
    <row r="48" spans="1:19" ht="12.75">
      <c r="A48" s="1">
        <v>4.56</v>
      </c>
      <c r="B48" s="1">
        <v>434</v>
      </c>
      <c r="C48" s="1">
        <v>142</v>
      </c>
      <c r="D48" s="1">
        <v>399</v>
      </c>
      <c r="E48" s="1">
        <v>98</v>
      </c>
      <c r="F48" s="1">
        <f t="shared" si="16"/>
        <v>139</v>
      </c>
      <c r="G48" s="1">
        <f t="shared" si="17"/>
        <v>-85</v>
      </c>
      <c r="H48" s="1">
        <f t="shared" si="18"/>
        <v>104</v>
      </c>
      <c r="I48" s="1">
        <f t="shared" si="19"/>
        <v>-129</v>
      </c>
      <c r="J48" s="4">
        <f t="shared" si="5"/>
        <v>2.1196366806483287</v>
      </c>
      <c r="K48" s="4">
        <f t="shared" si="6"/>
        <v>2.4630817009521557</v>
      </c>
      <c r="L48" s="4">
        <f t="shared" si="20"/>
        <v>-10.446733933710844</v>
      </c>
      <c r="M48" s="4">
        <f t="shared" si="14"/>
        <v>8.746267008131742</v>
      </c>
      <c r="N48" s="4">
        <f t="shared" si="8"/>
        <v>-10.456822041853625</v>
      </c>
      <c r="O48" s="4">
        <f t="shared" si="9"/>
        <v>8.76239519338669</v>
      </c>
      <c r="P48" s="4">
        <f t="shared" si="10"/>
        <v>-8.365606802982084</v>
      </c>
      <c r="Q48" s="4">
        <f t="shared" si="11"/>
        <v>4.193577447762298</v>
      </c>
      <c r="R48" s="4">
        <f t="shared" si="12"/>
        <v>-8.508006615179605</v>
      </c>
      <c r="S48" s="4">
        <f t="shared" si="13"/>
        <v>4.1406339755074</v>
      </c>
    </row>
    <row r="49" spans="1:19" ht="12.75">
      <c r="A49" s="1">
        <v>4.6</v>
      </c>
      <c r="B49" s="1">
        <v>453</v>
      </c>
      <c r="C49" s="1">
        <v>193</v>
      </c>
      <c r="D49" s="1">
        <v>372</v>
      </c>
      <c r="E49" s="1">
        <v>82</v>
      </c>
      <c r="F49" s="1">
        <f t="shared" si="16"/>
        <v>158</v>
      </c>
      <c r="G49" s="1">
        <f t="shared" si="17"/>
        <v>-34</v>
      </c>
      <c r="H49" s="1">
        <f t="shared" si="18"/>
        <v>77</v>
      </c>
      <c r="I49" s="1">
        <f t="shared" si="19"/>
        <v>-145</v>
      </c>
      <c r="J49" s="4">
        <f t="shared" si="5"/>
        <v>1.7827539640375158</v>
      </c>
      <c r="K49" s="4">
        <f t="shared" si="6"/>
        <v>2.653426798010036</v>
      </c>
      <c r="L49" s="4">
        <f t="shared" si="20"/>
        <v>-10.783616650321656</v>
      </c>
      <c r="M49" s="4">
        <f t="shared" si="14"/>
        <v>8.936612105189623</v>
      </c>
      <c r="N49" s="4">
        <f t="shared" si="8"/>
        <v>-10.797699962896617</v>
      </c>
      <c r="O49" s="4">
        <f t="shared" si="9"/>
        <v>8.931871650842735</v>
      </c>
      <c r="P49" s="4">
        <f t="shared" si="10"/>
        <v>-8.549499723189369</v>
      </c>
      <c r="Q49" s="4">
        <f t="shared" si="11"/>
        <v>4.253269160775686</v>
      </c>
      <c r="R49" s="4">
        <f t="shared" si="12"/>
        <v>-8.506206699554077</v>
      </c>
      <c r="S49" s="4">
        <f t="shared" si="13"/>
        <v>4.064013441948404</v>
      </c>
    </row>
    <row r="50" spans="1:19" ht="12.75">
      <c r="A50" s="1">
        <v>4.64</v>
      </c>
      <c r="B50" s="1">
        <v>455</v>
      </c>
      <c r="C50" s="1">
        <v>254</v>
      </c>
      <c r="D50" s="1">
        <v>345</v>
      </c>
      <c r="E50" s="1">
        <v>72</v>
      </c>
      <c r="F50" s="1">
        <f t="shared" si="16"/>
        <v>160</v>
      </c>
      <c r="G50" s="1">
        <f t="shared" si="17"/>
        <v>27</v>
      </c>
      <c r="H50" s="1">
        <f t="shared" si="18"/>
        <v>50</v>
      </c>
      <c r="I50" s="1">
        <f t="shared" si="19"/>
        <v>-155</v>
      </c>
      <c r="J50" s="4">
        <f t="shared" si="5"/>
        <v>1.403621309701819</v>
      </c>
      <c r="K50" s="4">
        <f t="shared" si="6"/>
        <v>2.82955053202726</v>
      </c>
      <c r="L50" s="4">
        <f t="shared" si="20"/>
        <v>-11.162749304657353</v>
      </c>
      <c r="M50" s="4">
        <f t="shared" si="14"/>
        <v>9.112735839206845</v>
      </c>
      <c r="N50" s="4">
        <f t="shared" si="8"/>
        <v>-11.140782019708775</v>
      </c>
      <c r="O50" s="4">
        <f t="shared" si="9"/>
        <v>9.102656726248744</v>
      </c>
      <c r="P50" s="4">
        <f t="shared" si="10"/>
        <v>-8.761199964156807</v>
      </c>
      <c r="Q50" s="4">
        <f t="shared" si="11"/>
        <v>4.11833526356542</v>
      </c>
      <c r="R50" s="4">
        <f t="shared" si="12"/>
        <v>-8.522773596804768</v>
      </c>
      <c r="S50" s="4">
        <f t="shared" si="13"/>
        <v>3.99151354413791</v>
      </c>
    </row>
    <row r="51" spans="1:19" ht="12.75">
      <c r="A51" s="1">
        <v>4.68</v>
      </c>
      <c r="B51" s="1">
        <v>437</v>
      </c>
      <c r="C51" s="1">
        <v>301</v>
      </c>
      <c r="D51" s="1">
        <v>322</v>
      </c>
      <c r="E51" s="1">
        <v>66</v>
      </c>
      <c r="F51" s="1">
        <f t="shared" si="16"/>
        <v>142</v>
      </c>
      <c r="G51" s="1">
        <f t="shared" si="17"/>
        <v>74</v>
      </c>
      <c r="H51" s="1">
        <f t="shared" si="18"/>
        <v>27</v>
      </c>
      <c r="I51" s="1">
        <f t="shared" si="19"/>
        <v>-161</v>
      </c>
      <c r="J51" s="4">
        <f t="shared" si="5"/>
        <v>1.090390510211853</v>
      </c>
      <c r="K51" s="4">
        <f t="shared" si="6"/>
        <v>2.975436927170181</v>
      </c>
      <c r="L51" s="4">
        <f t="shared" si="20"/>
        <v>-11.47598010414732</v>
      </c>
      <c r="M51" s="4">
        <f t="shared" si="14"/>
        <v>9.258622234349767</v>
      </c>
      <c r="N51" s="4">
        <f t="shared" si="8"/>
        <v>-11.498595960029162</v>
      </c>
      <c r="O51" s="4">
        <f t="shared" si="9"/>
        <v>9.261338471927969</v>
      </c>
      <c r="P51" s="4">
        <f t="shared" si="10"/>
        <v>-8.567693559712074</v>
      </c>
      <c r="Q51" s="4">
        <f t="shared" si="11"/>
        <v>3.767200449354613</v>
      </c>
      <c r="R51" s="4">
        <f t="shared" si="12"/>
        <v>-8.499864300366292</v>
      </c>
      <c r="S51" s="4">
        <f t="shared" si="13"/>
        <v>3.9130562641058697</v>
      </c>
    </row>
    <row r="52" spans="1:19" ht="12.75">
      <c r="A52" s="1">
        <v>4.72</v>
      </c>
      <c r="B52" s="1">
        <v>398</v>
      </c>
      <c r="C52" s="1">
        <v>347</v>
      </c>
      <c r="D52" s="1">
        <v>297</v>
      </c>
      <c r="E52" s="1">
        <v>62</v>
      </c>
      <c r="F52" s="1">
        <f t="shared" si="16"/>
        <v>103</v>
      </c>
      <c r="G52" s="1">
        <f t="shared" si="17"/>
        <v>120</v>
      </c>
      <c r="H52" s="1">
        <f t="shared" si="18"/>
        <v>2</v>
      </c>
      <c r="I52" s="1">
        <f t="shared" si="19"/>
        <v>-165</v>
      </c>
      <c r="J52" s="4">
        <f t="shared" si="5"/>
        <v>0.7093121430763627</v>
      </c>
      <c r="K52" s="4">
        <f t="shared" si="6"/>
        <v>3.1294720350477028</v>
      </c>
      <c r="L52" s="4">
        <f t="shared" si="20"/>
        <v>-11.85705847128281</v>
      </c>
      <c r="M52" s="4">
        <f t="shared" si="14"/>
        <v>9.41265734222729</v>
      </c>
      <c r="N52" s="4">
        <f t="shared" si="8"/>
        <v>-11.82619750448574</v>
      </c>
      <c r="O52" s="4">
        <f t="shared" si="9"/>
        <v>9.404032762197113</v>
      </c>
      <c r="P52" s="4">
        <f t="shared" si="10"/>
        <v>-8.36986793398351</v>
      </c>
      <c r="Q52" s="4">
        <f t="shared" si="11"/>
        <v>3.625185399231534</v>
      </c>
      <c r="R52" s="4">
        <f t="shared" si="12"/>
        <v>-8.452761829493522</v>
      </c>
      <c r="S52" s="4">
        <f t="shared" si="13"/>
        <v>3.8629114869276293</v>
      </c>
    </row>
    <row r="53" spans="1:19" ht="12.75">
      <c r="A53" s="1">
        <v>4.76</v>
      </c>
      <c r="B53" s="1">
        <v>359</v>
      </c>
      <c r="C53" s="1">
        <v>370</v>
      </c>
      <c r="D53" s="1">
        <v>276</v>
      </c>
      <c r="E53" s="1">
        <v>64</v>
      </c>
      <c r="F53" s="1">
        <f t="shared" si="16"/>
        <v>64</v>
      </c>
      <c r="G53" s="1">
        <f t="shared" si="17"/>
        <v>143</v>
      </c>
      <c r="H53" s="1">
        <f t="shared" si="18"/>
        <v>-19</v>
      </c>
      <c r="I53" s="1">
        <f t="shared" si="19"/>
        <v>-163</v>
      </c>
      <c r="J53" s="4">
        <f t="shared" si="5"/>
        <v>0.4208166763320788</v>
      </c>
      <c r="K53" s="4">
        <f t="shared" si="6"/>
        <v>-3.025551904344889</v>
      </c>
      <c r="L53" s="4">
        <f t="shared" si="20"/>
        <v>-12.145553938027094</v>
      </c>
      <c r="M53" s="4">
        <f>K53+4*PI()</f>
        <v>9.540818710014284</v>
      </c>
      <c r="N53" s="4">
        <f t="shared" si="8"/>
        <v>-12.168185394747843</v>
      </c>
      <c r="O53" s="4">
        <f t="shared" si="9"/>
        <v>9.551353303866492</v>
      </c>
      <c r="P53" s="4">
        <f t="shared" si="10"/>
        <v>-8.251060320789705</v>
      </c>
      <c r="Q53" s="4">
        <f t="shared" si="11"/>
        <v>3.8012910476020956</v>
      </c>
      <c r="R53" s="4">
        <f t="shared" si="12"/>
        <v>-8.43329382942878</v>
      </c>
      <c r="S53" s="4">
        <f t="shared" si="13"/>
        <v>3.858213227520473</v>
      </c>
    </row>
    <row r="54" spans="1:19" ht="12.75">
      <c r="A54" s="1">
        <v>4.8</v>
      </c>
      <c r="B54" s="1">
        <v>305</v>
      </c>
      <c r="C54" s="1">
        <v>382</v>
      </c>
      <c r="D54" s="1">
        <v>250</v>
      </c>
      <c r="E54" s="1">
        <v>68</v>
      </c>
      <c r="F54" s="1">
        <f t="shared" si="16"/>
        <v>10</v>
      </c>
      <c r="G54" s="1">
        <f t="shared" si="17"/>
        <v>155</v>
      </c>
      <c r="H54" s="1">
        <f t="shared" si="18"/>
        <v>-45</v>
      </c>
      <c r="I54" s="1">
        <f t="shared" si="19"/>
        <v>-159</v>
      </c>
      <c r="J54" s="4">
        <f t="shared" si="5"/>
        <v>0.06442683942555355</v>
      </c>
      <c r="K54" s="4">
        <f t="shared" si="6"/>
        <v>-2.865786755001271</v>
      </c>
      <c r="L54" s="4">
        <f t="shared" si="20"/>
        <v>-12.501943774933618</v>
      </c>
      <c r="M54" s="4">
        <f aca="true" t="shared" si="21" ref="M54:M90">K54+4*PI()</f>
        <v>9.700583859357902</v>
      </c>
      <c r="N54" s="4">
        <f t="shared" si="8"/>
        <v>-12.486282330148917</v>
      </c>
      <c r="O54" s="4">
        <f t="shared" si="9"/>
        <v>9.708136046005281</v>
      </c>
      <c r="P54" s="4">
        <f t="shared" si="10"/>
        <v>-8.313987368825515</v>
      </c>
      <c r="Q54" s="4">
        <f t="shared" si="11"/>
        <v>4.002545274884484</v>
      </c>
      <c r="R54" s="4">
        <f t="shared" si="12"/>
        <v>-8.46656134269448</v>
      </c>
      <c r="S54" s="4">
        <f t="shared" si="13"/>
        <v>3.888784372726466</v>
      </c>
    </row>
    <row r="55" spans="1:19" ht="12.75">
      <c r="A55" s="1">
        <v>4.84</v>
      </c>
      <c r="B55" s="1">
        <v>257</v>
      </c>
      <c r="C55" s="1">
        <v>379</v>
      </c>
      <c r="D55" s="1">
        <v>222</v>
      </c>
      <c r="E55" s="1">
        <v>79</v>
      </c>
      <c r="F55" s="1">
        <f t="shared" si="16"/>
        <v>-38</v>
      </c>
      <c r="G55" s="1">
        <f t="shared" si="17"/>
        <v>152</v>
      </c>
      <c r="H55" s="1">
        <f t="shared" si="18"/>
        <v>-73</v>
      </c>
      <c r="I55" s="1">
        <f t="shared" si="19"/>
        <v>-148</v>
      </c>
      <c r="J55" s="4">
        <f t="shared" si="5"/>
        <v>-0.24497866312686414</v>
      </c>
      <c r="K55" s="4">
        <f t="shared" si="6"/>
        <v>-2.68336504571551</v>
      </c>
      <c r="L55" s="4">
        <f t="shared" si="20"/>
        <v>-12.811349277486036</v>
      </c>
      <c r="M55" s="4">
        <f t="shared" si="21"/>
        <v>9.883005568643663</v>
      </c>
      <c r="N55" s="4">
        <f t="shared" si="8"/>
        <v>-12.833304384253884</v>
      </c>
      <c r="O55" s="4">
        <f t="shared" si="9"/>
        <v>9.87155692585725</v>
      </c>
      <c r="P55" s="4">
        <f t="shared" si="10"/>
        <v>-8.663859963833097</v>
      </c>
      <c r="Q55" s="4">
        <f t="shared" si="11"/>
        <v>4.094843966529638</v>
      </c>
      <c r="R55" s="4">
        <f t="shared" si="12"/>
        <v>-8.492171092815102</v>
      </c>
      <c r="S55" s="4">
        <f t="shared" si="13"/>
        <v>3.9294682418431615</v>
      </c>
    </row>
    <row r="56" spans="1:19" ht="12.75">
      <c r="A56" s="1">
        <v>4.88</v>
      </c>
      <c r="B56" s="1">
        <v>205</v>
      </c>
      <c r="C56" s="1">
        <v>353</v>
      </c>
      <c r="D56" s="1">
        <v>200</v>
      </c>
      <c r="E56" s="1">
        <v>90</v>
      </c>
      <c r="F56" s="1">
        <f t="shared" si="16"/>
        <v>-90</v>
      </c>
      <c r="G56" s="1">
        <f t="shared" si="17"/>
        <v>126</v>
      </c>
      <c r="H56" s="1">
        <f t="shared" si="18"/>
        <v>-95</v>
      </c>
      <c r="I56" s="1">
        <f t="shared" si="19"/>
        <v>-137</v>
      </c>
      <c r="J56" s="4">
        <f t="shared" si="5"/>
        <v>-0.6202494859828215</v>
      </c>
      <c r="K56" s="4">
        <f t="shared" si="6"/>
        <v>-2.535289264788987</v>
      </c>
      <c r="L56" s="4">
        <f t="shared" si="20"/>
        <v>-13.186620100341994</v>
      </c>
      <c r="M56" s="4">
        <f t="shared" si="21"/>
        <v>10.031081349570186</v>
      </c>
      <c r="N56" s="4">
        <f t="shared" si="8"/>
        <v>-13.179391127255565</v>
      </c>
      <c r="O56" s="4">
        <f t="shared" si="9"/>
        <v>10.035723563327652</v>
      </c>
      <c r="P56" s="4">
        <f t="shared" si="10"/>
        <v>-8.734031126040565</v>
      </c>
      <c r="Q56" s="4">
        <f t="shared" si="11"/>
        <v>3.9200561753845786</v>
      </c>
      <c r="R56" s="4">
        <f t="shared" si="12"/>
        <v>-8.463030429888788</v>
      </c>
      <c r="S56" s="4">
        <f t="shared" si="13"/>
        <v>3.9521877963816054</v>
      </c>
    </row>
    <row r="57" spans="1:19" ht="12.75">
      <c r="A57" s="1">
        <v>4.92</v>
      </c>
      <c r="B57" s="1">
        <v>167</v>
      </c>
      <c r="C57" s="1">
        <v>314</v>
      </c>
      <c r="D57" s="1">
        <v>180</v>
      </c>
      <c r="E57" s="1">
        <v>108</v>
      </c>
      <c r="F57" s="1">
        <f t="shared" si="16"/>
        <v>-128</v>
      </c>
      <c r="G57" s="1">
        <f t="shared" si="17"/>
        <v>87</v>
      </c>
      <c r="H57" s="1">
        <f t="shared" si="18"/>
        <v>-115</v>
      </c>
      <c r="I57" s="1">
        <f t="shared" si="19"/>
        <v>-119</v>
      </c>
      <c r="J57" s="4">
        <f t="shared" si="5"/>
        <v>-0.9738333895794951</v>
      </c>
      <c r="K57" s="4">
        <f t="shared" si="6"/>
        <v>-2.3732868425900615</v>
      </c>
      <c r="L57" s="4">
        <f t="shared" si="20"/>
        <v>-13.540204003938667</v>
      </c>
      <c r="M57" s="4">
        <f t="shared" si="21"/>
        <v>10.19308377176911</v>
      </c>
      <c r="N57" s="4">
        <f t="shared" si="8"/>
        <v>-13.532026874337129</v>
      </c>
      <c r="O57" s="4">
        <f t="shared" si="9"/>
        <v>10.185161419888017</v>
      </c>
      <c r="P57" s="4">
        <f t="shared" si="10"/>
        <v>-8.497916684586636</v>
      </c>
      <c r="Q57" s="4">
        <f t="shared" si="11"/>
        <v>3.828604744815012</v>
      </c>
      <c r="R57" s="4">
        <f t="shared" si="12"/>
        <v>-8.448616423745017</v>
      </c>
      <c r="S57" s="4">
        <f t="shared" si="13"/>
        <v>3.8969624551126136</v>
      </c>
    </row>
    <row r="58" spans="1:19" ht="12.75">
      <c r="A58" s="1">
        <v>4.96</v>
      </c>
      <c r="B58" s="1">
        <v>142</v>
      </c>
      <c r="C58" s="1">
        <v>269</v>
      </c>
      <c r="D58" s="1">
        <v>166</v>
      </c>
      <c r="E58" s="1">
        <v>126</v>
      </c>
      <c r="F58" s="1">
        <f t="shared" si="16"/>
        <v>-153</v>
      </c>
      <c r="G58" s="1">
        <f t="shared" si="17"/>
        <v>42</v>
      </c>
      <c r="H58" s="1">
        <f t="shared" si="18"/>
        <v>-129</v>
      </c>
      <c r="I58" s="1">
        <f t="shared" si="19"/>
        <v>-101</v>
      </c>
      <c r="J58" s="4">
        <f t="shared" si="5"/>
        <v>-1.3028859043715568</v>
      </c>
      <c r="K58" s="4">
        <f t="shared" si="6"/>
        <v>-2.2350514760344216</v>
      </c>
      <c r="L58" s="4">
        <f t="shared" si="20"/>
        <v>-13.86925651873073</v>
      </c>
      <c r="M58" s="4">
        <f t="shared" si="21"/>
        <v>10.331319138324751</v>
      </c>
      <c r="N58" s="4">
        <f t="shared" si="8"/>
        <v>-13.859224462022496</v>
      </c>
      <c r="O58" s="4">
        <f t="shared" si="9"/>
        <v>10.342011942912853</v>
      </c>
      <c r="P58" s="4">
        <f t="shared" si="10"/>
        <v>-8.105357006158131</v>
      </c>
      <c r="Q58" s="4">
        <f t="shared" si="11"/>
        <v>3.9148888202943155</v>
      </c>
      <c r="R58" s="4">
        <f t="shared" si="12"/>
        <v>-8.395691754229976</v>
      </c>
      <c r="S58" s="4">
        <f t="shared" si="13"/>
        <v>3.7812696507605237</v>
      </c>
    </row>
    <row r="59" spans="1:19" ht="12.75">
      <c r="A59" s="1">
        <v>5</v>
      </c>
      <c r="B59" s="1">
        <v>134</v>
      </c>
      <c r="C59" s="1">
        <v>222</v>
      </c>
      <c r="D59" s="1">
        <v>152</v>
      </c>
      <c r="E59" s="1">
        <v>150</v>
      </c>
      <c r="F59" s="1">
        <f t="shared" si="16"/>
        <v>-161</v>
      </c>
      <c r="G59" s="1">
        <f t="shared" si="17"/>
        <v>-5</v>
      </c>
      <c r="H59" s="1">
        <f t="shared" si="18"/>
        <v>-143</v>
      </c>
      <c r="I59" s="1">
        <f t="shared" si="19"/>
        <v>-77</v>
      </c>
      <c r="J59" s="4">
        <f t="shared" si="5"/>
        <v>-1.6018422490389197</v>
      </c>
      <c r="K59" s="4">
        <f t="shared" si="6"/>
        <v>-2.064737695714478</v>
      </c>
      <c r="L59" s="4">
        <f t="shared" si="20"/>
        <v>-14.168212863398093</v>
      </c>
      <c r="M59" s="4">
        <f t="shared" si="21"/>
        <v>10.501632918644695</v>
      </c>
      <c r="N59" s="4">
        <f t="shared" si="8"/>
        <v>-14.18045543482978</v>
      </c>
      <c r="O59" s="4">
        <f t="shared" si="9"/>
        <v>10.498352525511562</v>
      </c>
      <c r="P59" s="4">
        <f t="shared" si="10"/>
        <v>-8.241917338106663</v>
      </c>
      <c r="Q59" s="4">
        <f t="shared" si="11"/>
        <v>3.7264185685395246</v>
      </c>
      <c r="R59" s="4">
        <f t="shared" si="12"/>
        <v>-8.312327610532773</v>
      </c>
      <c r="S59" s="4">
        <f t="shared" si="13"/>
        <v>3.687162651893123</v>
      </c>
    </row>
    <row r="60" spans="1:19" ht="12.75">
      <c r="A60" s="1">
        <v>5.04</v>
      </c>
      <c r="B60" s="1">
        <v>144</v>
      </c>
      <c r="C60" s="1">
        <v>169</v>
      </c>
      <c r="D60" s="1">
        <v>142</v>
      </c>
      <c r="E60" s="1">
        <v>174</v>
      </c>
      <c r="F60" s="1">
        <f t="shared" si="16"/>
        <v>-151</v>
      </c>
      <c r="G60" s="1">
        <f t="shared" si="17"/>
        <v>-58</v>
      </c>
      <c r="H60" s="1">
        <f t="shared" si="18"/>
        <v>-153</v>
      </c>
      <c r="I60" s="1">
        <f t="shared" si="19"/>
        <v>-53</v>
      </c>
      <c r="J60" s="4">
        <f t="shared" si="5"/>
        <v>-1.9375263080013396</v>
      </c>
      <c r="K60" s="4">
        <f t="shared" si="6"/>
        <v>-1.9042650947939328</v>
      </c>
      <c r="L60" s="4">
        <f t="shared" si="20"/>
        <v>-14.503896922360513</v>
      </c>
      <c r="M60" s="4">
        <f t="shared" si="21"/>
        <v>10.66210551956524</v>
      </c>
      <c r="N60" s="4">
        <f t="shared" si="8"/>
        <v>-14.518577849071029</v>
      </c>
      <c r="O60" s="4">
        <f t="shared" si="9"/>
        <v>10.640125428396015</v>
      </c>
      <c r="P60" s="4">
        <f t="shared" si="10"/>
        <v>-8.399236616257877</v>
      </c>
      <c r="Q60" s="4">
        <f t="shared" si="11"/>
        <v>3.516379944769188</v>
      </c>
      <c r="R60" s="4">
        <f t="shared" si="12"/>
        <v>-8.199132776468213</v>
      </c>
      <c r="S60" s="4">
        <f t="shared" si="13"/>
        <v>3.6375270189043585</v>
      </c>
    </row>
    <row r="61" spans="1:19" ht="12.75">
      <c r="A61" s="1">
        <v>5.08</v>
      </c>
      <c r="B61" s="1">
        <v>175</v>
      </c>
      <c r="C61" s="1">
        <v>116</v>
      </c>
      <c r="D61" s="1">
        <v>139</v>
      </c>
      <c r="E61" s="1">
        <v>189</v>
      </c>
      <c r="F61" s="1">
        <f t="shared" si="16"/>
        <v>-120</v>
      </c>
      <c r="G61" s="1">
        <f t="shared" si="17"/>
        <v>-111</v>
      </c>
      <c r="H61" s="1">
        <f t="shared" si="18"/>
        <v>-156</v>
      </c>
      <c r="I61" s="1">
        <f t="shared" si="19"/>
        <v>-38</v>
      </c>
      <c r="J61" s="4">
        <f t="shared" si="5"/>
        <v>-2.3172531470953057</v>
      </c>
      <c r="K61" s="4">
        <f t="shared" si="6"/>
        <v>-1.80973276738106</v>
      </c>
      <c r="L61" s="4">
        <f t="shared" si="20"/>
        <v>-14.883623761454478</v>
      </c>
      <c r="M61" s="4">
        <f t="shared" si="21"/>
        <v>10.756637846978112</v>
      </c>
      <c r="N61" s="4">
        <f t="shared" si="8"/>
        <v>-14.85239436413041</v>
      </c>
      <c r="O61" s="4">
        <f t="shared" si="9"/>
        <v>10.779662921093097</v>
      </c>
      <c r="P61" s="4">
        <f t="shared" si="10"/>
        <v>-8.317210407554553</v>
      </c>
      <c r="Q61" s="4">
        <f t="shared" si="11"/>
        <v>3.4495211810475768</v>
      </c>
      <c r="R61" s="4">
        <f t="shared" si="12"/>
        <v>-8.124889657829938</v>
      </c>
      <c r="S61" s="4">
        <f t="shared" si="13"/>
        <v>3.5721628840772097</v>
      </c>
    </row>
    <row r="62" spans="1:19" ht="12.75">
      <c r="A62" s="1">
        <v>5.12</v>
      </c>
      <c r="B62" s="1">
        <v>212</v>
      </c>
      <c r="C62" s="1">
        <v>88</v>
      </c>
      <c r="D62" s="1">
        <v>136</v>
      </c>
      <c r="E62" s="1">
        <v>215</v>
      </c>
      <c r="F62" s="1">
        <f t="shared" si="16"/>
        <v>-83</v>
      </c>
      <c r="G62" s="1">
        <f t="shared" si="17"/>
        <v>-139</v>
      </c>
      <c r="H62" s="1">
        <f t="shared" si="18"/>
        <v>-159</v>
      </c>
      <c r="I62" s="1">
        <f t="shared" si="19"/>
        <v>-12</v>
      </c>
      <c r="J62" s="4">
        <f t="shared" si="5"/>
        <v>-2.6032917942170615</v>
      </c>
      <c r="K62" s="4">
        <f t="shared" si="6"/>
        <v>-1.6461252176232366</v>
      </c>
      <c r="L62" s="4">
        <f t="shared" si="20"/>
        <v>-15.169662408576233</v>
      </c>
      <c r="M62" s="4">
        <f t="shared" si="21"/>
        <v>10.920245396735936</v>
      </c>
      <c r="N62" s="4">
        <f t="shared" si="8"/>
        <v>-15.183954681675393</v>
      </c>
      <c r="O62" s="4">
        <f t="shared" si="9"/>
        <v>10.916087122879821</v>
      </c>
      <c r="P62" s="4">
        <f t="shared" si="10"/>
        <v>-7.9319425142638345</v>
      </c>
      <c r="Q62" s="4">
        <f t="shared" si="11"/>
        <v>3.5804265798711876</v>
      </c>
      <c r="R62" s="4">
        <f t="shared" si="12"/>
        <v>-8.019283154770154</v>
      </c>
      <c r="S62" s="4">
        <f t="shared" si="13"/>
        <v>3.5639255425251504</v>
      </c>
    </row>
    <row r="63" spans="1:19" ht="12.75">
      <c r="A63" s="1">
        <v>5.16</v>
      </c>
      <c r="B63" s="1">
        <v>261</v>
      </c>
      <c r="C63" s="1">
        <v>67</v>
      </c>
      <c r="D63" s="1">
        <v>137</v>
      </c>
      <c r="E63" s="1">
        <v>239</v>
      </c>
      <c r="F63" s="1">
        <f t="shared" si="16"/>
        <v>-34</v>
      </c>
      <c r="G63" s="1">
        <f t="shared" si="17"/>
        <v>-160</v>
      </c>
      <c r="H63" s="1">
        <f t="shared" si="18"/>
        <v>-158</v>
      </c>
      <c r="I63" s="1">
        <f t="shared" si="19"/>
        <v>12</v>
      </c>
      <c r="J63" s="4">
        <f t="shared" si="5"/>
        <v>-2.9322072606362974</v>
      </c>
      <c r="K63" s="4">
        <f t="shared" si="6"/>
        <v>-1.4949924894337574</v>
      </c>
      <c r="L63" s="4">
        <f t="shared" si="20"/>
        <v>-15.498577874995469</v>
      </c>
      <c r="M63" s="4">
        <f t="shared" si="21"/>
        <v>11.071378124925415</v>
      </c>
      <c r="N63" s="4">
        <f t="shared" si="8"/>
        <v>-15.486949765271516</v>
      </c>
      <c r="O63" s="4">
        <f t="shared" si="9"/>
        <v>11.066097047482792</v>
      </c>
      <c r="P63" s="4">
        <f t="shared" si="10"/>
        <v>-7.734141412966755</v>
      </c>
      <c r="Q63" s="4">
        <f t="shared" si="11"/>
        <v>3.588068146158574</v>
      </c>
      <c r="R63" s="4">
        <f t="shared" si="12"/>
        <v>-7.880981457669106</v>
      </c>
      <c r="S63" s="4">
        <f t="shared" si="13"/>
        <v>3.6594864809530407</v>
      </c>
    </row>
    <row r="64" spans="1:19" ht="12.75">
      <c r="A64" s="1">
        <v>5.2</v>
      </c>
      <c r="B64" s="1">
        <v>309</v>
      </c>
      <c r="C64" s="1">
        <v>62</v>
      </c>
      <c r="D64" s="1">
        <v>141</v>
      </c>
      <c r="E64" s="1">
        <v>260</v>
      </c>
      <c r="F64" s="1">
        <f t="shared" si="16"/>
        <v>14</v>
      </c>
      <c r="G64" s="1">
        <f t="shared" si="17"/>
        <v>-165</v>
      </c>
      <c r="H64" s="1">
        <f t="shared" si="18"/>
        <v>-154</v>
      </c>
      <c r="I64" s="1">
        <f t="shared" si="19"/>
        <v>33</v>
      </c>
      <c r="J64" s="4">
        <f t="shared" si="5"/>
        <v>3.0569469092959145</v>
      </c>
      <c r="K64" s="4">
        <f t="shared" si="6"/>
        <v>-1.35970299357215</v>
      </c>
      <c r="L64" s="4">
        <f>J64-6*PI()</f>
        <v>-15.792609012242844</v>
      </c>
      <c r="M64" s="4">
        <f t="shared" si="21"/>
        <v>11.206667620787023</v>
      </c>
      <c r="N64" s="4">
        <f t="shared" si="8"/>
        <v>-15.802685994712734</v>
      </c>
      <c r="O64" s="4">
        <f t="shared" si="9"/>
        <v>11.203132574572507</v>
      </c>
      <c r="P64" s="4">
        <f t="shared" si="10"/>
        <v>-7.713884822807748</v>
      </c>
      <c r="Q64" s="4">
        <f t="shared" si="11"/>
        <v>3.6852318607792256</v>
      </c>
      <c r="R64" s="4">
        <f t="shared" si="12"/>
        <v>-7.764720120684333</v>
      </c>
      <c r="S64" s="4">
        <f t="shared" si="13"/>
        <v>3.775272504894631</v>
      </c>
    </row>
    <row r="65" spans="1:19" ht="12.75">
      <c r="A65" s="1">
        <v>5.24</v>
      </c>
      <c r="B65" s="1">
        <v>360</v>
      </c>
      <c r="C65" s="1">
        <v>77</v>
      </c>
      <c r="D65" s="1">
        <v>146</v>
      </c>
      <c r="E65" s="1">
        <v>279</v>
      </c>
      <c r="F65" s="1">
        <f t="shared" si="16"/>
        <v>65</v>
      </c>
      <c r="G65" s="1">
        <f t="shared" si="17"/>
        <v>-150</v>
      </c>
      <c r="H65" s="1">
        <f t="shared" si="18"/>
        <v>-149</v>
      </c>
      <c r="I65" s="1">
        <f t="shared" si="19"/>
        <v>52</v>
      </c>
      <c r="J65" s="4">
        <f t="shared" si="5"/>
        <v>2.7326848246388677</v>
      </c>
      <c r="K65" s="4">
        <f t="shared" si="6"/>
        <v>-1.2350186363540905</v>
      </c>
      <c r="L65" s="4">
        <f aca="true" t="shared" si="22" ref="L65:L90">J65-6*PI()</f>
        <v>-16.116871096899892</v>
      </c>
      <c r="M65" s="4">
        <f t="shared" si="21"/>
        <v>11.331351978005081</v>
      </c>
      <c r="N65" s="4">
        <f t="shared" si="8"/>
        <v>-16.104060551096136</v>
      </c>
      <c r="O65" s="4">
        <f t="shared" si="9"/>
        <v>11.36091559634513</v>
      </c>
      <c r="P65" s="4">
        <f t="shared" si="10"/>
        <v>-7.707728130752645</v>
      </c>
      <c r="Q65" s="4">
        <f t="shared" si="11"/>
        <v>3.9941846369086376</v>
      </c>
      <c r="R65" s="4">
        <f t="shared" si="12"/>
        <v>-7.703216847729761</v>
      </c>
      <c r="S65" s="4">
        <f t="shared" si="13"/>
        <v>3.814398481871733</v>
      </c>
    </row>
    <row r="66" spans="1:19" ht="12.75">
      <c r="A66" s="1">
        <v>5.28</v>
      </c>
      <c r="B66" s="1">
        <v>400</v>
      </c>
      <c r="C66" s="1">
        <v>101</v>
      </c>
      <c r="D66" s="1">
        <v>161</v>
      </c>
      <c r="E66" s="1">
        <v>309</v>
      </c>
      <c r="F66" s="1">
        <f t="shared" si="16"/>
        <v>105</v>
      </c>
      <c r="G66" s="1">
        <f t="shared" si="17"/>
        <v>-126</v>
      </c>
      <c r="H66" s="1">
        <f t="shared" si="18"/>
        <v>-134</v>
      </c>
      <c r="I66" s="1">
        <f t="shared" si="19"/>
        <v>82</v>
      </c>
      <c r="J66" s="4">
        <f t="shared" si="5"/>
        <v>2.4468543773930898</v>
      </c>
      <c r="K66" s="4">
        <f t="shared" si="6"/>
        <v>-1.0216434241158858</v>
      </c>
      <c r="L66" s="4">
        <f t="shared" si="22"/>
        <v>-16.402701544145668</v>
      </c>
      <c r="M66" s="4">
        <f t="shared" si="21"/>
        <v>11.544727190243286</v>
      </c>
      <c r="N66" s="4">
        <f t="shared" si="8"/>
        <v>-16.419304245172945</v>
      </c>
      <c r="O66" s="4">
        <f t="shared" si="9"/>
        <v>11.522667345525198</v>
      </c>
      <c r="P66" s="4">
        <f t="shared" si="10"/>
        <v>-7.735903722630688</v>
      </c>
      <c r="Q66" s="4">
        <f t="shared" si="11"/>
        <v>4.028451300755531</v>
      </c>
      <c r="R66" s="4">
        <f t="shared" si="12"/>
        <v>-7.615932131584087</v>
      </c>
      <c r="S66" s="4">
        <f t="shared" si="13"/>
        <v>3.8099737302975756</v>
      </c>
    </row>
    <row r="67" spans="1:19" ht="12.75">
      <c r="A67" s="1">
        <v>5.32</v>
      </c>
      <c r="B67" s="1">
        <v>435</v>
      </c>
      <c r="C67" s="1">
        <v>143</v>
      </c>
      <c r="D67" s="1">
        <v>173</v>
      </c>
      <c r="E67" s="1">
        <v>329</v>
      </c>
      <c r="F67" s="1">
        <f t="shared" si="16"/>
        <v>140</v>
      </c>
      <c r="G67" s="1">
        <f t="shared" si="17"/>
        <v>-84</v>
      </c>
      <c r="H67" s="1">
        <f t="shared" si="18"/>
        <v>-122</v>
      </c>
      <c r="I67" s="1">
        <f t="shared" si="19"/>
        <v>102</v>
      </c>
      <c r="J67" s="4">
        <f t="shared" si="5"/>
        <v>2.1112158270654806</v>
      </c>
      <c r="K67" s="4">
        <f t="shared" si="6"/>
        <v>-0.8744477460319461</v>
      </c>
      <c r="L67" s="4">
        <f t="shared" si="22"/>
        <v>-16.73834009447328</v>
      </c>
      <c r="M67" s="4">
        <f t="shared" si="21"/>
        <v>11.691922868327227</v>
      </c>
      <c r="N67" s="4">
        <f t="shared" si="8"/>
        <v>-16.72293284890659</v>
      </c>
      <c r="O67" s="4">
        <f t="shared" si="9"/>
        <v>11.683191700405573</v>
      </c>
      <c r="P67" s="4">
        <f t="shared" si="10"/>
        <v>-7.62442614949097</v>
      </c>
      <c r="Q67" s="4">
        <f t="shared" si="11"/>
        <v>3.776056464756694</v>
      </c>
      <c r="R67" s="4">
        <f t="shared" si="12"/>
        <v>-7.4515395542718235</v>
      </c>
      <c r="S67" s="4">
        <f t="shared" si="13"/>
        <v>3.8022070632109495</v>
      </c>
    </row>
    <row r="68" spans="1:19" ht="12.75">
      <c r="A68" s="1">
        <v>5.36</v>
      </c>
      <c r="B68" s="1">
        <v>451</v>
      </c>
      <c r="C68" s="1">
        <v>187</v>
      </c>
      <c r="D68" s="1">
        <v>189</v>
      </c>
      <c r="E68" s="1">
        <v>340</v>
      </c>
      <c r="F68" s="1">
        <f t="shared" si="16"/>
        <v>156</v>
      </c>
      <c r="G68" s="1">
        <f t="shared" si="17"/>
        <v>-40</v>
      </c>
      <c r="H68" s="1">
        <f t="shared" si="18"/>
        <v>-106</v>
      </c>
      <c r="I68" s="1">
        <f t="shared" si="19"/>
        <v>113</v>
      </c>
      <c r="J68" s="4">
        <f t="shared" si="5"/>
        <v>1.8217990134379312</v>
      </c>
      <c r="K68" s="4">
        <f t="shared" si="6"/>
        <v>-0.7534455717129687</v>
      </c>
      <c r="L68" s="4">
        <f t="shared" si="22"/>
        <v>-17.027756908100827</v>
      </c>
      <c r="M68" s="4">
        <f t="shared" si="21"/>
        <v>11.812925042646203</v>
      </c>
      <c r="N68" s="4">
        <f t="shared" si="8"/>
        <v>-17.029258337132223</v>
      </c>
      <c r="O68" s="4">
        <f t="shared" si="9"/>
        <v>11.824751862705734</v>
      </c>
      <c r="P68" s="4">
        <f t="shared" si="10"/>
        <v>-7.297717832238382</v>
      </c>
      <c r="Q68" s="4">
        <f t="shared" si="11"/>
        <v>3.5659443882877895</v>
      </c>
      <c r="R68" s="4">
        <f t="shared" si="12"/>
        <v>-7.299797496397096</v>
      </c>
      <c r="S68" s="4">
        <f t="shared" si="13"/>
        <v>3.7243322315895577</v>
      </c>
    </row>
    <row r="69" spans="1:19" ht="12.75">
      <c r="A69" s="1">
        <v>5.4</v>
      </c>
      <c r="B69" s="1">
        <v>458</v>
      </c>
      <c r="C69" s="1">
        <v>234</v>
      </c>
      <c r="D69" s="1">
        <v>208</v>
      </c>
      <c r="E69" s="1">
        <v>355</v>
      </c>
      <c r="F69" s="1">
        <f t="shared" si="16"/>
        <v>163</v>
      </c>
      <c r="G69" s="1">
        <f t="shared" si="17"/>
        <v>7</v>
      </c>
      <c r="H69" s="1">
        <f t="shared" si="18"/>
        <v>-87</v>
      </c>
      <c r="I69" s="1">
        <f t="shared" si="19"/>
        <v>128</v>
      </c>
      <c r="J69" s="4">
        <f t="shared" si="5"/>
        <v>1.527877912716192</v>
      </c>
      <c r="K69" s="4">
        <f t="shared" si="6"/>
        <v>-0.5969629372154015</v>
      </c>
      <c r="L69" s="4">
        <f t="shared" si="22"/>
        <v>-17.321678008822566</v>
      </c>
      <c r="M69" s="4">
        <f t="shared" si="21"/>
        <v>11.96940767714377</v>
      </c>
      <c r="N69" s="4">
        <f t="shared" si="8"/>
        <v>-17.306750275485662</v>
      </c>
      <c r="O69" s="4">
        <f t="shared" si="9"/>
        <v>11.968467251468596</v>
      </c>
      <c r="P69" s="4">
        <f t="shared" si="10"/>
        <v>-6.891921936246437</v>
      </c>
      <c r="Q69" s="4">
        <f t="shared" si="11"/>
        <v>3.646398525346095</v>
      </c>
      <c r="R69" s="4">
        <f t="shared" si="12"/>
        <v>-7.187380289866613</v>
      </c>
      <c r="S69" s="4">
        <f t="shared" si="13"/>
        <v>3.622693041441862</v>
      </c>
    </row>
    <row r="70" spans="1:19" ht="12.75">
      <c r="A70" s="1">
        <v>5.44</v>
      </c>
      <c r="B70" s="1">
        <v>448</v>
      </c>
      <c r="C70" s="1">
        <v>273</v>
      </c>
      <c r="D70" s="1">
        <v>229</v>
      </c>
      <c r="E70" s="1">
        <v>366</v>
      </c>
      <c r="F70" s="1">
        <f t="shared" si="16"/>
        <v>153</v>
      </c>
      <c r="G70" s="1">
        <f t="shared" si="17"/>
        <v>46</v>
      </c>
      <c r="H70" s="1">
        <f t="shared" si="18"/>
        <v>-66</v>
      </c>
      <c r="I70" s="1">
        <f t="shared" si="19"/>
        <v>139</v>
      </c>
      <c r="J70" s="4">
        <f t="shared" si="5"/>
        <v>1.278740012005164</v>
      </c>
      <c r="K70" s="4">
        <f t="shared" si="6"/>
        <v>-0.44330157974336293</v>
      </c>
      <c r="L70" s="4">
        <f t="shared" si="22"/>
        <v>-17.570815909533593</v>
      </c>
      <c r="M70" s="4">
        <f t="shared" si="21"/>
        <v>12.12306903461581</v>
      </c>
      <c r="N70" s="4">
        <f t="shared" si="8"/>
        <v>-17.580612092031938</v>
      </c>
      <c r="O70" s="4">
        <f t="shared" si="9"/>
        <v>12.116463744733421</v>
      </c>
      <c r="P70" s="4">
        <f t="shared" si="10"/>
        <v>-6.949017841379002</v>
      </c>
      <c r="Q70" s="4">
        <f t="shared" si="11"/>
        <v>3.604810478801679</v>
      </c>
      <c r="R70" s="4">
        <f t="shared" si="12"/>
        <v>-7.128658236547496</v>
      </c>
      <c r="S70" s="4">
        <f t="shared" si="13"/>
        <v>3.5913817941489867</v>
      </c>
    </row>
    <row r="71" spans="1:19" ht="12.75">
      <c r="A71" s="1">
        <v>5.48</v>
      </c>
      <c r="B71" s="1">
        <v>429</v>
      </c>
      <c r="C71" s="1">
        <v>313</v>
      </c>
      <c r="D71" s="1">
        <v>248</v>
      </c>
      <c r="E71" s="1">
        <v>374</v>
      </c>
      <c r="F71" s="1">
        <f t="shared" si="16"/>
        <v>134</v>
      </c>
      <c r="G71" s="1">
        <f t="shared" si="17"/>
        <v>86</v>
      </c>
      <c r="H71" s="1">
        <f t="shared" si="18"/>
        <v>-47</v>
      </c>
      <c r="I71" s="1">
        <f t="shared" si="19"/>
        <v>147</v>
      </c>
      <c r="J71" s="4">
        <f t="shared" si="5"/>
        <v>1.000213563799107</v>
      </c>
      <c r="K71" s="4">
        <f t="shared" si="6"/>
        <v>-0.30945609191848983</v>
      </c>
      <c r="L71" s="4">
        <f t="shared" si="22"/>
        <v>-17.84934235773965</v>
      </c>
      <c r="M71" s="4">
        <f t="shared" si="21"/>
        <v>12.256914522440683</v>
      </c>
      <c r="N71" s="4">
        <f t="shared" si="8"/>
        <v>-17.862671702795982</v>
      </c>
      <c r="O71" s="4">
        <f t="shared" si="9"/>
        <v>12.25685208977273</v>
      </c>
      <c r="P71" s="4">
        <f t="shared" si="10"/>
        <v>-7.173817689978268</v>
      </c>
      <c r="Q71" s="4">
        <f t="shared" si="11"/>
        <v>3.520255350017054</v>
      </c>
      <c r="R71" s="4">
        <f t="shared" si="12"/>
        <v>-7.122677387562507</v>
      </c>
      <c r="S71" s="4">
        <f t="shared" si="13"/>
        <v>3.6281609568825424</v>
      </c>
    </row>
    <row r="72" spans="1:19" ht="12.75">
      <c r="A72" s="1">
        <v>5.52</v>
      </c>
      <c r="B72" s="1">
        <v>394</v>
      </c>
      <c r="C72" s="1">
        <v>349</v>
      </c>
      <c r="D72" s="1">
        <v>268</v>
      </c>
      <c r="E72" s="1">
        <v>379</v>
      </c>
      <c r="F72" s="1">
        <f t="shared" si="16"/>
        <v>99</v>
      </c>
      <c r="G72" s="1">
        <f t="shared" si="17"/>
        <v>122</v>
      </c>
      <c r="H72" s="1">
        <f t="shared" si="18"/>
        <v>-27</v>
      </c>
      <c r="I72" s="1">
        <f t="shared" si="19"/>
        <v>152</v>
      </c>
      <c r="J72" s="4">
        <f t="shared" si="5"/>
        <v>0.6816990804240481</v>
      </c>
      <c r="K72" s="4">
        <f t="shared" si="6"/>
        <v>-0.17579790209746762</v>
      </c>
      <c r="L72" s="4">
        <f t="shared" si="22"/>
        <v>-18.16785684111471</v>
      </c>
      <c r="M72" s="4">
        <f t="shared" si="21"/>
        <v>12.390572712261704</v>
      </c>
      <c r="N72" s="4">
        <f t="shared" si="8"/>
        <v>-18.1545175072302</v>
      </c>
      <c r="O72" s="4">
        <f t="shared" si="9"/>
        <v>12.398084172734785</v>
      </c>
      <c r="P72" s="4">
        <f t="shared" si="10"/>
        <v>-7.330815882895392</v>
      </c>
      <c r="Q72" s="4">
        <f t="shared" si="11"/>
        <v>3.619500228292316</v>
      </c>
      <c r="R72" s="4">
        <f t="shared" si="12"/>
        <v>-7.14968748964525</v>
      </c>
      <c r="S72" s="4">
        <f t="shared" si="13"/>
        <v>3.623359829415249</v>
      </c>
    </row>
    <row r="73" spans="1:19" ht="12.75">
      <c r="A73" s="1">
        <v>5.56</v>
      </c>
      <c r="B73" s="1">
        <v>356</v>
      </c>
      <c r="C73" s="1">
        <v>370</v>
      </c>
      <c r="D73" s="1">
        <v>292</v>
      </c>
      <c r="E73" s="1">
        <v>380</v>
      </c>
      <c r="F73" s="1">
        <f t="shared" si="16"/>
        <v>61</v>
      </c>
      <c r="G73" s="1">
        <f t="shared" si="17"/>
        <v>143</v>
      </c>
      <c r="H73" s="1">
        <f t="shared" si="18"/>
        <v>-3</v>
      </c>
      <c r="I73" s="1">
        <f t="shared" si="19"/>
        <v>153</v>
      </c>
      <c r="J73" s="4">
        <f t="shared" si="5"/>
        <v>0.4032025987025132</v>
      </c>
      <c r="K73" s="4">
        <f t="shared" si="6"/>
        <v>-0.019605330857204686</v>
      </c>
      <c r="L73" s="4">
        <f t="shared" si="22"/>
        <v>-18.446353322836245</v>
      </c>
      <c r="M73" s="4">
        <f t="shared" si="21"/>
        <v>12.546765283501967</v>
      </c>
      <c r="N73" s="4">
        <f t="shared" si="8"/>
        <v>-18.449136973427613</v>
      </c>
      <c r="O73" s="4">
        <f t="shared" si="9"/>
        <v>12.546412108036115</v>
      </c>
      <c r="P73" s="4">
        <f t="shared" si="10"/>
        <v>-7.267813587313432</v>
      </c>
      <c r="Q73" s="4">
        <f t="shared" si="11"/>
        <v>3.7498402019555677</v>
      </c>
      <c r="R73" s="4">
        <f t="shared" si="12"/>
        <v>-7.10080435161661</v>
      </c>
      <c r="S73" s="4">
        <f t="shared" si="13"/>
        <v>3.561490714026143</v>
      </c>
    </row>
    <row r="74" spans="1:19" ht="12.75">
      <c r="A74" s="1">
        <v>5.6</v>
      </c>
      <c r="B74" s="1">
        <v>313</v>
      </c>
      <c r="C74" s="1">
        <v>381</v>
      </c>
      <c r="D74" s="1">
        <v>316</v>
      </c>
      <c r="E74" s="1">
        <v>381</v>
      </c>
      <c r="F74" s="1">
        <f aca="true" t="shared" si="23" ref="F74:F90">B74-B$5</f>
        <v>18</v>
      </c>
      <c r="G74" s="1">
        <f aca="true" t="shared" si="24" ref="G74:G90">C74-C$5</f>
        <v>154</v>
      </c>
      <c r="H74" s="1">
        <f aca="true" t="shared" si="25" ref="H74:H90">D74-B$5</f>
        <v>21</v>
      </c>
      <c r="I74" s="1">
        <f aca="true" t="shared" si="26" ref="I74:I90">E74-C$5</f>
        <v>154</v>
      </c>
      <c r="J74" s="4">
        <f t="shared" si="5"/>
        <v>0.11635516520687479</v>
      </c>
      <c r="K74" s="4">
        <f t="shared" si="6"/>
        <v>0.13552771398550073</v>
      </c>
      <c r="L74" s="4">
        <f t="shared" si="22"/>
        <v>-18.733200756331883</v>
      </c>
      <c r="M74" s="4">
        <f t="shared" si="21"/>
        <v>12.701898328344674</v>
      </c>
      <c r="N74" s="4">
        <f t="shared" si="8"/>
        <v>-18.735942594215274</v>
      </c>
      <c r="O74" s="4">
        <f t="shared" si="9"/>
        <v>12.69807138889123</v>
      </c>
      <c r="P74" s="4">
        <f t="shared" si="10"/>
        <v>-7.026972446660151</v>
      </c>
      <c r="Q74" s="4">
        <f t="shared" si="11"/>
        <v>3.622392888009629</v>
      </c>
      <c r="R74" s="4">
        <f t="shared" si="12"/>
        <v>-6.955036591856869</v>
      </c>
      <c r="S74" s="4">
        <f t="shared" si="13"/>
        <v>3.4758688656022274</v>
      </c>
    </row>
    <row r="75" spans="1:19" ht="12.75">
      <c r="A75" s="1">
        <v>5.64</v>
      </c>
      <c r="B75" s="1">
        <v>267</v>
      </c>
      <c r="C75" s="1">
        <v>382</v>
      </c>
      <c r="D75" s="1">
        <v>338</v>
      </c>
      <c r="E75" s="1">
        <v>377</v>
      </c>
      <c r="F75" s="1">
        <f t="shared" si="23"/>
        <v>-28</v>
      </c>
      <c r="G75" s="1">
        <f t="shared" si="24"/>
        <v>155</v>
      </c>
      <c r="H75" s="1">
        <f t="shared" si="25"/>
        <v>43</v>
      </c>
      <c r="I75" s="1">
        <f t="shared" si="26"/>
        <v>150</v>
      </c>
      <c r="J75" s="4">
        <f aca="true" t="shared" si="27" ref="J75:J90">ATAN2(G75,F75)</f>
        <v>-0.1787177819389311</v>
      </c>
      <c r="K75" s="4">
        <f aca="true" t="shared" si="28" ref="K75:K90">ATAN2(I75,H75)</f>
        <v>0.27917994046787675</v>
      </c>
      <c r="L75" s="4">
        <f t="shared" si="22"/>
        <v>-19.02827370347769</v>
      </c>
      <c r="M75" s="4">
        <f t="shared" si="21"/>
        <v>12.84555055482705</v>
      </c>
      <c r="N75" s="4">
        <f t="shared" si="8"/>
        <v>-19.011294769160425</v>
      </c>
      <c r="O75" s="4">
        <f t="shared" si="9"/>
        <v>12.836203539076886</v>
      </c>
      <c r="P75" s="4">
        <f t="shared" si="10"/>
        <v>-6.704602151235806</v>
      </c>
      <c r="Q75" s="4">
        <f t="shared" si="11"/>
        <v>3.295464901856149</v>
      </c>
      <c r="R75" s="4">
        <f t="shared" si="12"/>
        <v>-6.7922038371095725</v>
      </c>
      <c r="S75" s="4">
        <f t="shared" si="13"/>
        <v>3.3672619354146165</v>
      </c>
    </row>
    <row r="76" spans="1:19" ht="12.75">
      <c r="A76" s="1">
        <v>5.68</v>
      </c>
      <c r="B76" s="1">
        <v>232</v>
      </c>
      <c r="C76" s="1">
        <v>367</v>
      </c>
      <c r="D76" s="1">
        <v>355</v>
      </c>
      <c r="E76" s="1">
        <v>371</v>
      </c>
      <c r="F76" s="1">
        <f t="shared" si="23"/>
        <v>-63</v>
      </c>
      <c r="G76" s="1">
        <f t="shared" si="24"/>
        <v>140</v>
      </c>
      <c r="H76" s="1">
        <f t="shared" si="25"/>
        <v>60</v>
      </c>
      <c r="I76" s="1">
        <f t="shared" si="26"/>
        <v>144</v>
      </c>
      <c r="J76" s="4">
        <f t="shared" si="27"/>
        <v>-0.4228539261329407</v>
      </c>
      <c r="K76" s="4">
        <f t="shared" si="28"/>
        <v>0.39479111969976155</v>
      </c>
      <c r="L76" s="4">
        <f t="shared" si="22"/>
        <v>-19.2724098476717</v>
      </c>
      <c r="M76" s="4">
        <f t="shared" si="21"/>
        <v>12.961161734058933</v>
      </c>
      <c r="N76" s="4">
        <f aca="true" t="shared" si="29" ref="N76:N89">(L75+L76+L77)/3</f>
        <v>-19.27231076631414</v>
      </c>
      <c r="O76" s="4">
        <f aca="true" t="shared" si="30" ref="O76:O89">(M75+M76+M77)/3</f>
        <v>12.961708581039723</v>
      </c>
      <c r="P76" s="4">
        <f t="shared" si="10"/>
        <v>-6.444978891179565</v>
      </c>
      <c r="Q76" s="4">
        <f t="shared" si="11"/>
        <v>3.0921461078974755</v>
      </c>
      <c r="R76" s="4">
        <f t="shared" si="12"/>
        <v>-6.738363388197897</v>
      </c>
      <c r="S76" s="4">
        <f t="shared" si="13"/>
        <v>3.247930847736393</v>
      </c>
    </row>
    <row r="77" spans="1:19" ht="12.75">
      <c r="A77" s="1">
        <v>5.72</v>
      </c>
      <c r="B77" s="1">
        <v>199</v>
      </c>
      <c r="C77" s="1">
        <v>349</v>
      </c>
      <c r="D77" s="1">
        <v>372</v>
      </c>
      <c r="E77" s="1">
        <v>364</v>
      </c>
      <c r="F77" s="1">
        <f t="shared" si="23"/>
        <v>-96</v>
      </c>
      <c r="G77" s="1">
        <f t="shared" si="24"/>
        <v>122</v>
      </c>
      <c r="H77" s="1">
        <f t="shared" si="25"/>
        <v>77</v>
      </c>
      <c r="I77" s="1">
        <f t="shared" si="26"/>
        <v>137</v>
      </c>
      <c r="J77" s="4">
        <f t="shared" si="27"/>
        <v>-0.6666928262542713</v>
      </c>
      <c r="K77" s="4">
        <f t="shared" si="28"/>
        <v>0.5120428398740128</v>
      </c>
      <c r="L77" s="4">
        <f t="shared" si="22"/>
        <v>-19.51624874779303</v>
      </c>
      <c r="M77" s="4">
        <f t="shared" si="21"/>
        <v>13.078413454233186</v>
      </c>
      <c r="N77" s="4">
        <f t="shared" si="29"/>
        <v>-19.52689308045479</v>
      </c>
      <c r="O77" s="4">
        <f t="shared" si="30"/>
        <v>13.083575227708684</v>
      </c>
      <c r="P77" s="4">
        <f aca="true" t="shared" si="31" ref="P77:P88">(N78-N76)/0.08</f>
        <v>-6.516652109158905</v>
      </c>
      <c r="Q77" s="4">
        <f aca="true" t="shared" si="32" ref="Q77:Q88">(O78-O76)/0.08</f>
        <v>3.0764655773542593</v>
      </c>
      <c r="R77" s="4">
        <f t="shared" si="12"/>
        <v>-6.749887018541587</v>
      </c>
      <c r="S77" s="4">
        <f t="shared" si="13"/>
        <v>3.170181368382825</v>
      </c>
    </row>
    <row r="78" spans="1:19" ht="12.75">
      <c r="A78" s="1">
        <v>5.76</v>
      </c>
      <c r="B78" s="1">
        <v>167</v>
      </c>
      <c r="C78" s="1">
        <v>320</v>
      </c>
      <c r="D78" s="1">
        <v>389</v>
      </c>
      <c r="E78" s="1">
        <v>352</v>
      </c>
      <c r="F78" s="1">
        <f t="shared" si="23"/>
        <v>-128</v>
      </c>
      <c r="G78" s="1">
        <f t="shared" si="24"/>
        <v>93</v>
      </c>
      <c r="H78" s="1">
        <f t="shared" si="25"/>
        <v>94</v>
      </c>
      <c r="I78" s="1">
        <f t="shared" si="26"/>
        <v>125</v>
      </c>
      <c r="J78" s="4">
        <f t="shared" si="27"/>
        <v>-0.942464724360887</v>
      </c>
      <c r="K78" s="4">
        <f t="shared" si="28"/>
        <v>0.6447798804747604</v>
      </c>
      <c r="L78" s="4">
        <f t="shared" si="22"/>
        <v>-19.792020645899647</v>
      </c>
      <c r="M78" s="4">
        <f t="shared" si="21"/>
        <v>13.211150494833934</v>
      </c>
      <c r="N78" s="4">
        <f t="shared" si="29"/>
        <v>-19.79364293504685</v>
      </c>
      <c r="O78" s="4">
        <f t="shared" si="30"/>
        <v>13.207825827228064</v>
      </c>
      <c r="P78" s="4">
        <f t="shared" si="31"/>
        <v>-6.998611342755057</v>
      </c>
      <c r="Q78" s="4">
        <f t="shared" si="32"/>
        <v>3.153184763564454</v>
      </c>
      <c r="R78" s="4">
        <f aca="true" t="shared" si="33" ref="R78:S86">(P76+P77+P78+P79+P80)/5</f>
        <v>-6.743839620024036</v>
      </c>
      <c r="S78" s="4">
        <f t="shared" si="33"/>
        <v>3.171815863135392</v>
      </c>
    </row>
    <row r="79" spans="1:19" ht="12.75">
      <c r="A79" s="1">
        <v>5.8</v>
      </c>
      <c r="B79" s="1">
        <v>146</v>
      </c>
      <c r="C79" s="1">
        <v>281</v>
      </c>
      <c r="D79" s="1">
        <v>405</v>
      </c>
      <c r="E79" s="1">
        <v>341</v>
      </c>
      <c r="F79" s="1">
        <f t="shared" si="23"/>
        <v>-149</v>
      </c>
      <c r="G79" s="1">
        <f t="shared" si="24"/>
        <v>54</v>
      </c>
      <c r="H79" s="1">
        <f t="shared" si="25"/>
        <v>110</v>
      </c>
      <c r="I79" s="1">
        <f t="shared" si="26"/>
        <v>114</v>
      </c>
      <c r="J79" s="4">
        <f t="shared" si="27"/>
        <v>-1.223103489909123</v>
      </c>
      <c r="K79" s="4">
        <f t="shared" si="28"/>
        <v>0.7675429182578958</v>
      </c>
      <c r="L79" s="4">
        <f t="shared" si="22"/>
        <v>-20.07265941144788</v>
      </c>
      <c r="M79" s="4">
        <f t="shared" si="21"/>
        <v>13.333913532617068</v>
      </c>
      <c r="N79" s="4">
        <f t="shared" si="29"/>
        <v>-20.086781987875195</v>
      </c>
      <c r="O79" s="4">
        <f t="shared" si="30"/>
        <v>13.33583000879384</v>
      </c>
      <c r="P79" s="4">
        <f t="shared" si="31"/>
        <v>-7.084590598378604</v>
      </c>
      <c r="Q79" s="4">
        <f t="shared" si="32"/>
        <v>3.233645491241788</v>
      </c>
      <c r="R79" s="4">
        <f t="shared" si="33"/>
        <v>-6.726680117496064</v>
      </c>
      <c r="S79" s="4">
        <f t="shared" si="33"/>
        <v>3.2092673260047144</v>
      </c>
    </row>
    <row r="80" spans="1:19" ht="12.75">
      <c r="A80" s="1">
        <v>5.84</v>
      </c>
      <c r="B80" s="1">
        <v>133</v>
      </c>
      <c r="C80" s="1">
        <v>231</v>
      </c>
      <c r="D80" s="1">
        <v>420</v>
      </c>
      <c r="E80" s="1">
        <v>327</v>
      </c>
      <c r="F80" s="1">
        <f t="shared" si="23"/>
        <v>-162</v>
      </c>
      <c r="G80" s="1">
        <f t="shared" si="24"/>
        <v>4</v>
      </c>
      <c r="H80" s="1">
        <f t="shared" si="25"/>
        <v>125</v>
      </c>
      <c r="I80" s="1">
        <f t="shared" si="26"/>
        <v>100</v>
      </c>
      <c r="J80" s="4">
        <f t="shared" si="27"/>
        <v>-1.5461099847392972</v>
      </c>
      <c r="K80" s="4">
        <f t="shared" si="28"/>
        <v>0.8960553845713439</v>
      </c>
      <c r="L80" s="4">
        <f t="shared" si="22"/>
        <v>-20.395665906278055</v>
      </c>
      <c r="M80" s="4">
        <f t="shared" si="21"/>
        <v>13.462425998930517</v>
      </c>
      <c r="N80" s="4">
        <f t="shared" si="29"/>
        <v>-20.36041018291714</v>
      </c>
      <c r="O80" s="4">
        <f t="shared" si="30"/>
        <v>13.466517466527407</v>
      </c>
      <c r="P80" s="4">
        <f t="shared" si="31"/>
        <v>-6.674365158648055</v>
      </c>
      <c r="Q80" s="4">
        <f t="shared" si="32"/>
        <v>3.303637375618984</v>
      </c>
      <c r="R80" s="4">
        <f t="shared" si="33"/>
        <v>-6.697286832763902</v>
      </c>
      <c r="S80" s="4">
        <f t="shared" si="33"/>
        <v>3.247637061924884</v>
      </c>
    </row>
    <row r="81" spans="1:19" ht="12.75">
      <c r="A81" s="1">
        <v>5.88</v>
      </c>
      <c r="B81" s="1">
        <v>136</v>
      </c>
      <c r="C81" s="1">
        <v>196</v>
      </c>
      <c r="D81" s="1">
        <v>432</v>
      </c>
      <c r="E81" s="1">
        <v>308</v>
      </c>
      <c r="F81" s="1">
        <f t="shared" si="23"/>
        <v>-159</v>
      </c>
      <c r="G81" s="1">
        <f t="shared" si="24"/>
        <v>-31</v>
      </c>
      <c r="H81" s="1">
        <f t="shared" si="25"/>
        <v>137</v>
      </c>
      <c r="I81" s="1">
        <f t="shared" si="26"/>
        <v>81</v>
      </c>
      <c r="J81" s="4">
        <f t="shared" si="27"/>
        <v>-1.7633493094867307</v>
      </c>
      <c r="K81" s="4">
        <f t="shared" si="28"/>
        <v>1.036842253675466</v>
      </c>
      <c r="L81" s="4">
        <f t="shared" si="22"/>
        <v>-20.61290523102549</v>
      </c>
      <c r="M81" s="4">
        <f t="shared" si="21"/>
        <v>13.603212868034639</v>
      </c>
      <c r="N81" s="4">
        <f t="shared" si="29"/>
        <v>-20.62073120056704</v>
      </c>
      <c r="O81" s="4">
        <f t="shared" si="30"/>
        <v>13.600120998843359</v>
      </c>
      <c r="P81" s="4">
        <f t="shared" si="31"/>
        <v>-6.359181378539702</v>
      </c>
      <c r="Q81" s="4">
        <f t="shared" si="32"/>
        <v>3.279403422244087</v>
      </c>
      <c r="R81" s="4">
        <f t="shared" si="33"/>
        <v>-6.557649871212715</v>
      </c>
      <c r="S81" s="4">
        <f t="shared" si="33"/>
        <v>3.23791136223027</v>
      </c>
    </row>
    <row r="82" spans="1:19" ht="12.75">
      <c r="A82" s="1">
        <v>5.92</v>
      </c>
      <c r="B82" s="1">
        <v>148</v>
      </c>
      <c r="C82" s="1">
        <v>159</v>
      </c>
      <c r="D82" s="1">
        <v>443</v>
      </c>
      <c r="E82" s="1">
        <v>290</v>
      </c>
      <c r="F82" s="1">
        <f t="shared" si="23"/>
        <v>-147</v>
      </c>
      <c r="G82" s="1">
        <f t="shared" si="24"/>
        <v>-68</v>
      </c>
      <c r="H82" s="1">
        <f t="shared" si="25"/>
        <v>148</v>
      </c>
      <c r="I82" s="1">
        <f t="shared" si="26"/>
        <v>63</v>
      </c>
      <c r="J82" s="4">
        <f t="shared" si="27"/>
        <v>-2.0040665428588067</v>
      </c>
      <c r="K82" s="4">
        <f t="shared" si="28"/>
        <v>1.1683535152057485</v>
      </c>
      <c r="L82" s="4">
        <f t="shared" si="22"/>
        <v>-20.853622464397567</v>
      </c>
      <c r="M82" s="4">
        <f t="shared" si="21"/>
        <v>13.73472412956492</v>
      </c>
      <c r="N82" s="4">
        <f t="shared" si="29"/>
        <v>-20.869144693200315</v>
      </c>
      <c r="O82" s="4">
        <f t="shared" si="30"/>
        <v>13.728869740306934</v>
      </c>
      <c r="P82" s="4">
        <f t="shared" si="31"/>
        <v>-6.369685685498094</v>
      </c>
      <c r="Q82" s="4">
        <f t="shared" si="32"/>
        <v>3.268314256955107</v>
      </c>
      <c r="R82" s="4">
        <f t="shared" si="33"/>
        <v>-6.127064424304001</v>
      </c>
      <c r="S82" s="4">
        <f t="shared" si="33"/>
        <v>3.0896732487161183</v>
      </c>
    </row>
    <row r="83" spans="1:19" ht="12.75">
      <c r="A83" s="1">
        <v>5.96</v>
      </c>
      <c r="B83" s="1">
        <v>172</v>
      </c>
      <c r="C83" s="1">
        <v>119</v>
      </c>
      <c r="D83" s="1">
        <v>450</v>
      </c>
      <c r="E83" s="1">
        <v>273</v>
      </c>
      <c r="F83" s="1">
        <f t="shared" si="23"/>
        <v>-123</v>
      </c>
      <c r="G83" s="1">
        <f t="shared" si="24"/>
        <v>-108</v>
      </c>
      <c r="H83" s="1">
        <f t="shared" si="25"/>
        <v>155</v>
      </c>
      <c r="I83" s="1">
        <f t="shared" si="26"/>
        <v>46</v>
      </c>
      <c r="J83" s="4">
        <f t="shared" si="27"/>
        <v>-2.291350462639138</v>
      </c>
      <c r="K83" s="4">
        <f t="shared" si="28"/>
        <v>1.2823016089620698</v>
      </c>
      <c r="L83" s="4">
        <f t="shared" si="22"/>
        <v>-21.140906384177896</v>
      </c>
      <c r="M83" s="4">
        <f t="shared" si="21"/>
        <v>13.848672223321243</v>
      </c>
      <c r="N83" s="4">
        <f t="shared" si="29"/>
        <v>-21.130306055406887</v>
      </c>
      <c r="O83" s="4">
        <f t="shared" si="30"/>
        <v>13.861586139399767</v>
      </c>
      <c r="P83" s="4">
        <f t="shared" si="31"/>
        <v>-6.300426534999115</v>
      </c>
      <c r="Q83" s="4">
        <f t="shared" si="32"/>
        <v>3.104556265091385</v>
      </c>
      <c r="R83" s="4">
        <f t="shared" si="33"/>
        <v>-5.332901040837923</v>
      </c>
      <c r="S83" s="4">
        <f t="shared" si="33"/>
        <v>2.7202518689980604</v>
      </c>
    </row>
    <row r="84" spans="1:19" ht="12.75">
      <c r="A84" s="1">
        <v>6</v>
      </c>
      <c r="B84" s="1">
        <v>203</v>
      </c>
      <c r="C84" s="1">
        <v>91</v>
      </c>
      <c r="D84" s="1">
        <v>456</v>
      </c>
      <c r="E84" s="1">
        <v>249</v>
      </c>
      <c r="F84" s="1">
        <f t="shared" si="23"/>
        <v>-92</v>
      </c>
      <c r="G84" s="1">
        <f t="shared" si="24"/>
        <v>-136</v>
      </c>
      <c r="H84" s="1">
        <f t="shared" si="25"/>
        <v>161</v>
      </c>
      <c r="I84" s="1">
        <f t="shared" si="26"/>
        <v>22</v>
      </c>
      <c r="J84" s="4">
        <f t="shared" si="27"/>
        <v>-2.5468333961064404</v>
      </c>
      <c r="K84" s="4">
        <f t="shared" si="28"/>
        <v>1.4349914509539652</v>
      </c>
      <c r="L84" s="4">
        <f t="shared" si="22"/>
        <v>-21.3963893176452</v>
      </c>
      <c r="M84" s="4">
        <f t="shared" si="21"/>
        <v>14.001362065313138</v>
      </c>
      <c r="N84" s="4">
        <f t="shared" si="29"/>
        <v>-21.373178816000244</v>
      </c>
      <c r="O84" s="4">
        <f t="shared" si="30"/>
        <v>13.977234241514244</v>
      </c>
      <c r="P84" s="4">
        <f t="shared" si="31"/>
        <v>-4.931663363835037</v>
      </c>
      <c r="Q84" s="4">
        <f t="shared" si="32"/>
        <v>2.492454923671028</v>
      </c>
      <c r="R84" s="4">
        <f t="shared" si="33"/>
        <v>-4.229306328646149</v>
      </c>
      <c r="S84" s="4">
        <f t="shared" si="33"/>
        <v>2.1617052083168</v>
      </c>
    </row>
    <row r="85" spans="1:19" ht="12.75">
      <c r="A85" s="1">
        <v>6.04</v>
      </c>
      <c r="B85" s="1">
        <v>230</v>
      </c>
      <c r="C85" s="1">
        <v>77</v>
      </c>
      <c r="D85" s="1">
        <v>457</v>
      </c>
      <c r="E85" s="1">
        <v>236</v>
      </c>
      <c r="F85" s="1">
        <f t="shared" si="23"/>
        <v>-65</v>
      </c>
      <c r="G85" s="1">
        <f t="shared" si="24"/>
        <v>-150</v>
      </c>
      <c r="H85" s="1">
        <f t="shared" si="25"/>
        <v>162</v>
      </c>
      <c r="I85" s="1">
        <f t="shared" si="26"/>
        <v>9</v>
      </c>
      <c r="J85" s="4">
        <f t="shared" si="27"/>
        <v>-2.7326848246388677</v>
      </c>
      <c r="K85" s="4">
        <f t="shared" si="28"/>
        <v>1.5152978215491797</v>
      </c>
      <c r="L85" s="4">
        <f t="shared" si="22"/>
        <v>-21.582240746177625</v>
      </c>
      <c r="M85" s="4">
        <f t="shared" si="21"/>
        <v>14.081668435908352</v>
      </c>
      <c r="N85" s="4">
        <f t="shared" si="29"/>
        <v>-21.52483912451369</v>
      </c>
      <c r="O85" s="4">
        <f t="shared" si="30"/>
        <v>14.06098253329345</v>
      </c>
      <c r="P85" s="4">
        <f t="shared" si="31"/>
        <v>-2.703548241317666</v>
      </c>
      <c r="Q85" s="4">
        <f t="shared" si="32"/>
        <v>1.4565304770286946</v>
      </c>
      <c r="R85" s="4">
        <f t="shared" si="33"/>
        <v>-2.946013870437376</v>
      </c>
      <c r="S85" s="4">
        <f t="shared" si="33"/>
        <v>1.5182734706553314</v>
      </c>
    </row>
    <row r="86" spans="1:19" ht="12.75">
      <c r="A86" s="1">
        <v>6.08</v>
      </c>
      <c r="B86" s="1">
        <v>232</v>
      </c>
      <c r="C86" s="1">
        <v>76</v>
      </c>
      <c r="D86" s="1">
        <v>456</v>
      </c>
      <c r="E86" s="1">
        <v>233</v>
      </c>
      <c r="F86" s="1">
        <f t="shared" si="23"/>
        <v>-63</v>
      </c>
      <c r="G86" s="1">
        <f t="shared" si="24"/>
        <v>-151</v>
      </c>
      <c r="H86" s="1">
        <f t="shared" si="25"/>
        <v>161</v>
      </c>
      <c r="I86" s="1">
        <f t="shared" si="26"/>
        <v>6</v>
      </c>
      <c r="J86" s="4">
        <f t="shared" si="27"/>
        <v>-2.7463313881794904</v>
      </c>
      <c r="K86" s="4">
        <f t="shared" si="28"/>
        <v>1.533546484299692</v>
      </c>
      <c r="L86" s="4">
        <f t="shared" si="22"/>
        <v>-21.59588730971825</v>
      </c>
      <c r="M86" s="4">
        <f t="shared" si="21"/>
        <v>14.099917098658864</v>
      </c>
      <c r="N86" s="4">
        <f t="shared" si="29"/>
        <v>-21.589462675305658</v>
      </c>
      <c r="O86" s="4">
        <f t="shared" si="30"/>
        <v>14.09375667967654</v>
      </c>
      <c r="P86" s="4">
        <f t="shared" si="31"/>
        <v>-0.8412078175808357</v>
      </c>
      <c r="Q86" s="4">
        <f t="shared" si="32"/>
        <v>0.4866701188377842</v>
      </c>
      <c r="R86" s="4">
        <f t="shared" si="33"/>
        <v>-1.6605785783024896</v>
      </c>
      <c r="S86" s="4">
        <f t="shared" si="33"/>
        <v>0.8925799409048896</v>
      </c>
    </row>
    <row r="87" spans="1:17" ht="12.75">
      <c r="A87" s="1">
        <v>6.12</v>
      </c>
      <c r="B87" s="1">
        <v>231</v>
      </c>
      <c r="C87" s="1">
        <v>76</v>
      </c>
      <c r="D87" s="1">
        <v>455</v>
      </c>
      <c r="E87" s="1">
        <v>233</v>
      </c>
      <c r="F87" s="1">
        <f t="shared" si="23"/>
        <v>-64</v>
      </c>
      <c r="G87" s="1">
        <f t="shared" si="24"/>
        <v>-151</v>
      </c>
      <c r="H87" s="1">
        <f t="shared" si="25"/>
        <v>160</v>
      </c>
      <c r="I87" s="1">
        <f t="shared" si="26"/>
        <v>6</v>
      </c>
      <c r="J87" s="4">
        <f t="shared" si="27"/>
        <v>-2.7407040484823497</v>
      </c>
      <c r="K87" s="4">
        <f t="shared" si="28"/>
        <v>1.533313890103235</v>
      </c>
      <c r="L87" s="4">
        <f t="shared" si="22"/>
        <v>-21.59025997002111</v>
      </c>
      <c r="M87" s="4">
        <f t="shared" si="21"/>
        <v>14.099684504462408</v>
      </c>
      <c r="N87" s="4">
        <f t="shared" si="29"/>
        <v>-21.592135749920157</v>
      </c>
      <c r="O87" s="4">
        <f t="shared" si="30"/>
        <v>14.099916142800472</v>
      </c>
      <c r="P87" s="4">
        <f t="shared" si="31"/>
        <v>0.04677660554577301</v>
      </c>
      <c r="Q87" s="4">
        <f t="shared" si="32"/>
        <v>0.05115556864776494</v>
      </c>
    </row>
    <row r="88" spans="1:17" ht="12.75">
      <c r="A88" s="1">
        <v>6.16</v>
      </c>
      <c r="B88" s="1">
        <v>231</v>
      </c>
      <c r="C88" s="1">
        <v>76</v>
      </c>
      <c r="D88" s="1">
        <v>457</v>
      </c>
      <c r="E88" s="1">
        <v>233</v>
      </c>
      <c r="F88" s="1">
        <f t="shared" si="23"/>
        <v>-64</v>
      </c>
      <c r="G88" s="1">
        <f t="shared" si="24"/>
        <v>-151</v>
      </c>
      <c r="H88" s="1">
        <f t="shared" si="25"/>
        <v>162</v>
      </c>
      <c r="I88" s="1">
        <f t="shared" si="26"/>
        <v>6</v>
      </c>
      <c r="J88" s="4">
        <f t="shared" si="27"/>
        <v>-2.7407040484823497</v>
      </c>
      <c r="K88" s="4">
        <f t="shared" si="28"/>
        <v>1.5337762109209665</v>
      </c>
      <c r="L88" s="4">
        <f t="shared" si="22"/>
        <v>-21.59025997002111</v>
      </c>
      <c r="M88" s="4">
        <f t="shared" si="21"/>
        <v>14.100146825280138</v>
      </c>
      <c r="N88" s="4">
        <f t="shared" si="29"/>
        <v>-21.585720546861996</v>
      </c>
      <c r="O88" s="4">
        <f t="shared" si="30"/>
        <v>14.097849125168361</v>
      </c>
      <c r="P88" s="4">
        <f t="shared" si="31"/>
        <v>0.12674992567531795</v>
      </c>
      <c r="Q88" s="4">
        <f t="shared" si="32"/>
        <v>-0.023911383660824015</v>
      </c>
    </row>
    <row r="89" spans="1:15" ht="12.75">
      <c r="A89" s="1">
        <v>6.2</v>
      </c>
      <c r="B89" s="1">
        <v>229</v>
      </c>
      <c r="C89" s="1">
        <v>77</v>
      </c>
      <c r="D89" s="1">
        <v>456</v>
      </c>
      <c r="E89" s="1">
        <v>234</v>
      </c>
      <c r="F89" s="1">
        <f t="shared" si="23"/>
        <v>-66</v>
      </c>
      <c r="G89" s="1">
        <f t="shared" si="24"/>
        <v>-150</v>
      </c>
      <c r="H89" s="1">
        <f t="shared" si="25"/>
        <v>161</v>
      </c>
      <c r="I89" s="1">
        <f t="shared" si="26"/>
        <v>7</v>
      </c>
      <c r="J89" s="4">
        <f t="shared" si="27"/>
        <v>-2.727085779005007</v>
      </c>
      <c r="K89" s="4">
        <f t="shared" si="28"/>
        <v>1.5273454314033659</v>
      </c>
      <c r="L89" s="4">
        <f t="shared" si="22"/>
        <v>-21.576641700543767</v>
      </c>
      <c r="M89" s="4">
        <f t="shared" si="21"/>
        <v>14.093716045762537</v>
      </c>
      <c r="N89" s="4">
        <f t="shared" si="29"/>
        <v>-21.58199575586613</v>
      </c>
      <c r="O89" s="4">
        <f t="shared" si="30"/>
        <v>14.098003232107606</v>
      </c>
    </row>
    <row r="90" spans="1:13" ht="12.75">
      <c r="A90" s="1">
        <v>6.24</v>
      </c>
      <c r="B90" s="1">
        <v>229</v>
      </c>
      <c r="C90" s="1">
        <v>76</v>
      </c>
      <c r="D90" s="1">
        <v>457</v>
      </c>
      <c r="E90" s="1">
        <v>233</v>
      </c>
      <c r="F90" s="1">
        <f t="shared" si="23"/>
        <v>-66</v>
      </c>
      <c r="G90" s="1">
        <f t="shared" si="24"/>
        <v>-151</v>
      </c>
      <c r="H90" s="1">
        <f t="shared" si="25"/>
        <v>162</v>
      </c>
      <c r="I90" s="1">
        <f t="shared" si="26"/>
        <v>6</v>
      </c>
      <c r="J90" s="4">
        <f t="shared" si="27"/>
        <v>-2.7295296754947533</v>
      </c>
      <c r="K90" s="4">
        <f t="shared" si="28"/>
        <v>1.5337762109209665</v>
      </c>
      <c r="L90" s="4">
        <f t="shared" si="22"/>
        <v>-21.57908559703351</v>
      </c>
      <c r="M90" s="4">
        <f t="shared" si="21"/>
        <v>14.100146825280138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8404 Winterthur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 U. Fuchs</dc:creator>
  <cp:keywords/>
  <dc:description/>
  <cp:lastModifiedBy>Hans Fuchs</cp:lastModifiedBy>
  <dcterms:created xsi:type="dcterms:W3CDTF">2003-03-19T07:38:53Z</dcterms:created>
  <cp:category/>
  <cp:version/>
  <cp:contentType/>
  <cp:contentStatus/>
</cp:coreProperties>
</file>